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147" documentId="120_S{2AC9BD13-BADA-5192-A53E-5A8FF88502F6}" xr6:coauthVersionLast="47" xr6:coauthVersionMax="47" xr10:uidLastSave="{73CB2E47-1D0B-459C-9C6D-0D0430202CED}"/>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4" i="1"/>
  <c r="B3" i="4"/>
  <c r="D3" i="3"/>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2" i="3"/>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<sst xmlns="http://schemas.openxmlformats.org/spreadsheetml/2006/main" count="181594" uniqueCount="39213">
  <si>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</si>
  <si>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</si>
  <si>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</si>
  <si>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</si>
  <si>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</si>
  <si>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</si>
  <si>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</si>
  <si>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</si>
  <si>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</si>
  <si>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</si>
  <si>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</si>
  <si>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</si>
  <si>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</si>
  <si>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</si>
  <si>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</si>
  <si>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</si>
  <si>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</si>
  <si>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</si>
  <si>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</si>
  <si>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</si>
  <si>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</si>
  <si>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</si>
  <si>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</si>
  <si>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</si>
  <si>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</si>
  <si>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</si>
  <si>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</si>
  <si>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</si>
  <si>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</si>
  <si>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</si>
  <si>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</si>
  <si>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</si>
  <si>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</si>
  <si>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</si>
  <si>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</si>
  <si>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</si>
  <si>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</si>
  <si>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</si>
  <si>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</si>
  <si>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</si>
  <si>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</si>
  <si>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</si>
  <si>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</si>
  <si>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</si>
  <si>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</si>
  <si>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</si>
  <si>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</si>
  <si>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</si>
  <si>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</si>
  <si>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</si>
  <si>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</si>
  <si>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</si>
  <si>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</si>
  <si>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</si>
  <si>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</si>
  <si>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</si>
  <si>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</si>
  <si>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</si>
  <si>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</si>
  <si>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</si>
  <si>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</si>
  <si>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</si>
  <si>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</si>
  <si>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</si>
  <si>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</si>
  <si>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</si>
  <si>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</si>
  <si>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</si>
  <si>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</si>
  <si>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</si>
  <si>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</si>
  <si>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</si>
  <si>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</si>
  <si>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</si>
  <si>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</si>
  <si>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</si>
  <si>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</si>
  <si>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</si>
  <si>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</si>
  <si>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</si>
  <si>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</si>
  <si>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</si>
  <si>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</si>
  <si>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</si>
  <si>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</si>
  <si>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</si>
  <si>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</si>
  <si>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</si>
  <si>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</si>
  <si>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</si>
  <si>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</si>
  <si>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</si>
  <si>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</si>
  <si>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</si>
  <si>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</si>
  <si>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</si>
  <si>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</si>
  <si>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</si>
  <si>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</si>
  <si>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</si>
  <si>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</si>
  <si>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</si>
  <si>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</si>
  <si>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</si>
  <si>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</si>
  <si>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</si>
  <si>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</si>
  <si>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</si>
  <si>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</si>
  <si>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</si>
  <si>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</si>
  <si>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</si>
  <si>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</si>
  <si>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</si>
  <si>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</si>
  <si>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</si>
  <si>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</si>
  <si>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</si>
  <si>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</si>
  <si>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</si>
  <si>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</si>
  <si>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</si>
  <si>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</si>
  <si>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</si>
  <si>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</si>
  <si>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</si>
  <si>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</si>
  <si>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</si>
  <si>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</si>
  <si>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</si>
  <si>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</si>
  <si>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</si>
  <si>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</si>
  <si>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</si>
  <si>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</si>
  <si>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</si>
  <si>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</si>
  <si>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</si>
  <si>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</si>
  <si>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</si>
  <si>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</si>
  <si>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</si>
  <si>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</si>
  <si>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</si>
  <si>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</si>
  <si>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</si>
  <si>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</si>
  <si>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</si>
  <si>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</si>
  <si>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</si>
  <si>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</si>
  <si>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</si>
  <si>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</si>
  <si>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</si>
  <si>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</si>
  <si>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</si>
  <si>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</si>
  <si>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</si>
  <si>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</si>
  <si>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</si>
  <si>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</si>
  <si>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</si>
  <si>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</si>
  <si>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</si>
  <si>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</si>
  <si>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</si>
  <si>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</si>
  <si>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</si>
  <si>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</si>
  <si>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</si>
  <si>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</si>
  <si>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</si>
  <si>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</si>
  <si>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</si>
  <si>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</si>
  <si>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</si>
  <si>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</si>
  <si>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</si>
  <si>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</si>
  <si>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</si>
  <si>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</si>
  <si>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</si>
  <si>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</si>
  <si>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</si>
  <si>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</si>
  <si>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</si>
  <si>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</si>
  <si>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</si>
  <si>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</si>
  <si>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</si>
  <si>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</si>
  <si>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</si>
  <si>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</si>
  <si>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</si>
  <si>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</si>
  <si>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</si>
  <si>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</si>
  <si>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</si>
  <si>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</si>
  <si>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</si>
  <si>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</si>
  <si>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</si>
  <si>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</si>
  <si>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</si>
  <si>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</si>
  <si>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</si>
  <si>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</si>
  <si>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</si>
  <si>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</si>
  <si>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</si>
  <si>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</si>
  <si>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</si>
  <si>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</si>
  <si>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</si>
  <si>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</si>
  <si>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</si>
  <si>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</si>
  <si>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</si>
  <si>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</si>
  <si>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</si>
  <si>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</si>
  <si>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</si>
  <si>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</si>
  <si>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</si>
  <si>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</si>
  <si>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</si>
  <si>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</si>
  <si>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</si>
  <si>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</si>
  <si>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</si>
  <si>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</si>
  <si>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</si>
  <si>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</si>
  <si>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</si>
  <si>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</si>
  <si>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</si>
  <si>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</si>
  <si>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</si>
  <si>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</si>
  <si>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</si>
  <si>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</si>
  <si>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</si>
  <si>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</si>
  <si>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</si>
  <si>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</si>
  <si>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</si>
  <si>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</si>
  <si>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</si>
  <si>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</si>
  <si>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</si>
  <si>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</si>
  <si>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</si>
  <si>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</si>
  <si>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</si>
  <si>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</si>
  <si>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</si>
  <si>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</si>
  <si>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</si>
  <si>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</si>
  <si>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</si>
  <si>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</si>
  <si>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</si>
  <si>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</si>
  <si>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</si>
  <si>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</si>
  <si>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</si>
  <si>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</si>
  <si>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</si>
  <si>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</si>
  <si>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</si>
  <si>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</si>
  <si>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</si>
  <si>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</si>
  <si>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</si>
  <si>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</si>
  <si>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</si>
  <si>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</si>
  <si>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</si>
  <si>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</si>
  <si>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</si>
  <si>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</si>
  <si>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</si>
  <si>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</si>
  <si>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</si>
  <si>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</si>
  <si>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</si>
  <si>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</si>
  <si>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</si>
  <si>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</si>
  <si>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</si>
  <si>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</si>
  <si>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</si>
  <si>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</si>
  <si>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</si>
  <si>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</si>
  <si>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</si>
  <si>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</si>
  <si>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</si>
  <si>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</si>
  <si>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</si>
  <si>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</si>
  <si>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</si>
  <si>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</si>
  <si>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</si>
  <si>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</si>
  <si>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</si>
  <si>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</si>
  <si>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</si>
  <si>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</si>
  <si>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</si>
  <si>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</si>
  <si>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</si>
  <si>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</si>
  <si>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</si>
  <si>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</si>
  <si>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</si>
  <si>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</si>
  <si>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</si>
  <si>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</si>
  <si>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</si>
  <si>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</si>
  <si>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</si>
  <si>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</si>
  <si>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</si>
  <si>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</si>
  <si>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</si>
  <si>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</si>
  <si>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</si>
  <si>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</si>
  <si>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</si>
  <si>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</si>
  <si>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</si>
  <si>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</si>
  <si>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</si>
  <si>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</si>
  <si>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</si>
  <si>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</si>
  <si>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</si>
  <si>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</si>
  <si>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</si>
  <si>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</si>
  <si>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</si>
  <si>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</si>
  <si>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</si>
  <si>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</si>
  <si>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</si>
  <si>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</si>
  <si>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</si>
  <si>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</si>
  <si>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</si>
  <si>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</si>
  <si>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</si>
  <si>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</si>
  <si>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</si>
  <si>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</si>
  <si>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</si>
  <si>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</si>
  <si>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</si>
  <si>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</si>
  <si>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</si>
  <si>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</si>
  <si>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</si>
  <si>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</si>
  <si>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</si>
  <si>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</si>
  <si>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</si>
  <si>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</si>
  <si>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</si>
  <si>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</si>
  <si>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</si>
  <si>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</si>
  <si>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</si>
  <si>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</si>
  <si>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</si>
  <si>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</si>
  <si>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</si>
  <si>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</si>
  <si>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</si>
  <si>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</si>
  <si>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</si>
  <si>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</si>
  <si>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</si>
  <si>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</si>
  <si>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</si>
  <si>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</si>
  <si>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</si>
  <si>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</si>
  <si>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</si>
  <si>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</si>
  <si>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</si>
  <si>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</si>
  <si>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</si>
  <si>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</si>
  <si>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</si>
  <si>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</si>
  <si>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</si>
  <si>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</si>
  <si>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</si>
  <si>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</si>
  <si>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</si>
  <si>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</si>
  <si>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</si>
  <si>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</si>
  <si>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</si>
  <si>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</si>
  <si>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</si>
  <si>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</si>
  <si>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</si>
  <si>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</si>
  <si>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</si>
  <si>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</si>
  <si>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</si>
  <si>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</si>
  <si>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</si>
  <si>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</si>
  <si>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</si>
  <si>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</si>
  <si>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</si>
  <si>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</si>
  <si>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</si>
  <si>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</si>
  <si>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</si>
  <si>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</si>
  <si>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</si>
  <si>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</si>
  <si>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</si>
  <si>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</si>
  <si>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</si>
  <si>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</si>
  <si>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</si>
  <si>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</si>
  <si>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</si>
  <si>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</si>
  <si>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</si>
  <si>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</si>
  <si>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</si>
  <si>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</si>
  <si>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</si>
  <si>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</si>
  <si>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</si>
  <si>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</si>
  <si>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</si>
  <si>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</si>
  <si>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</si>
  <si>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</si>
  <si>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</si>
  <si>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</si>
  <si>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</si>
  <si>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</si>
  <si>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</si>
  <si>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</si>
  <si>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</si>
  <si>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</si>
  <si>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</si>
  <si>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</si>
  <si>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</si>
  <si>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</si>
  <si>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</si>
  <si>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</si>
  <si>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</si>
  <si>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</si>
  <si>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</si>
  <si>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</si>
  <si>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</si>
  <si>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</si>
  <si>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</si>
  <si>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</si>
  <si>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</si>
  <si>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</si>
  <si>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</si>
  <si>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</si>
  <si>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</si>
  <si>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</si>
  <si>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</si>
  <si>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</si>
  <si>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</si>
  <si>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</si>
  <si>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</si>
  <si>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</si>
  <si>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</si>
  <si>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</si>
  <si>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</si>
  <si>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</si>
  <si>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</si>
  <si>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</si>
  <si>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</si>
  <si>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</si>
  <si>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</si>
  <si>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</si>
  <si>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</si>
  <si>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</si>
  <si>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</si>
  <si>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</si>
  <si>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</si>
  <si>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</si>
  <si>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</si>
  <si>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</si>
  <si>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</si>
  <si>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</si>
  <si>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</si>
  <si>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</si>
  <si>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</si>
  <si>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</si>
  <si>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</si>
  <si>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</si>
  <si>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</si>
  <si>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</si>
  <si>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</si>
  <si>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</si>
  <si>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</si>
  <si>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</si>
  <si>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</si>
  <si>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</si>
  <si>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</si>
  <si>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</si>
  <si>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</si>
  <si>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</si>
  <si>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</si>
  <si>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</si>
  <si>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</si>
  <si>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</si>
  <si>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</si>
  <si>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</si>
  <si>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</si>
  <si>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</si>
  <si>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</si>
  <si>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</si>
  <si>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</si>
  <si>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</si>
  <si>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</si>
  <si>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</si>
  <si>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</si>
  <si>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</si>
  <si>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</si>
  <si>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</si>
  <si>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</si>
  <si>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</si>
  <si>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</si>
  <si>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</si>
  <si>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</si>
  <si>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</si>
  <si>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</si>
  <si>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</si>
  <si>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</si>
  <si>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</si>
  <si>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</si>
  <si>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</si>
  <si>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</si>
  <si>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</si>
  <si>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</si>
  <si>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</si>
  <si>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</si>
  <si>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</si>
  <si>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</si>
  <si>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</si>
  <si>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</si>
  <si>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</si>
  <si>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</si>
  <si>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</si>
  <si>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</si>
  <si>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</si>
  <si>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</si>
  <si>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</si>
  <si>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</si>
  <si>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</si>
  <si>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</si>
  <si>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</si>
  <si>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</si>
  <si>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</si>
  <si>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</si>
  <si>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</si>
  <si>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</si>
  <si>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</si>
  <si>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</si>
  <si>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</si>
  <si>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</si>
  <si>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</si>
  <si>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</si>
  <si>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</si>
  <si>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</si>
  <si>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</si>
  <si>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</si>
  <si>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</si>
  <si>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</si>
  <si>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</si>
  <si>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</si>
  <si>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</si>
  <si>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</si>
  <si>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</si>
  <si>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</si>
  <si>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</si>
  <si>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</si>
  <si>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</si>
  <si>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</si>
  <si>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</si>
  <si>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</si>
  <si>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</si>
  <si>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</si>
  <si>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</si>
  <si>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</si>
  <si>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</si>
  <si>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</si>
  <si>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</si>
  <si>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</si>
  <si>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</si>
  <si>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</si>
  <si>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</si>
  <si>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</si>
  <si>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</si>
  <si>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</si>
  <si>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</si>
  <si>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</si>
  <si>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</si>
  <si>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</si>
  <si>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</si>
  <si>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</si>
  <si>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</si>
  <si>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</si>
  <si>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</si>
  <si>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</si>
  <si>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</si>
  <si>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</si>
  <si>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</si>
  <si>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</si>
  <si>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</si>
  <si>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</si>
  <si>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</si>
  <si>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</si>
  <si>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</si>
  <si>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</si>
  <si>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</si>
  <si>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</si>
  <si>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</si>
  <si>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</si>
  <si>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</si>
  <si>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</si>
  <si>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</si>
  <si>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</si>
  <si>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</si>
  <si>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</si>
  <si>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</si>
  <si>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</si>
  <si>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</si>
  <si>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</si>
  <si>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</si>
  <si>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</si>
  <si>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</si>
  <si>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</si>
  <si>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</si>
  <si>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</si>
  <si>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</si>
  <si>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</si>
  <si>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</si>
  <si>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</si>
  <si>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</si>
  <si>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</si>
  <si>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</si>
  <si>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</si>
  <si>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</si>
  <si>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</si>
  <si>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</si>
  <si>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</si>
  <si>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</si>
  <si>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</si>
  <si>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</si>
  <si>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</si>
  <si>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</si>
  <si>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</si>
  <si>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</si>
  <si>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</si>
  <si>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</si>
  <si>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</si>
  <si>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</si>
  <si>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</si>
  <si>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</si>
  <si>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</si>
  <si>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</si>
  <si>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</si>
  <si>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</si>
  <si>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</si>
  <si>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</si>
  <si>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</si>
  <si>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</si>
  <si>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</si>
  <si>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</si>
  <si>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</si>
  <si>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</si>
  <si>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</si>
  <si>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</si>
  <si>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</si>
  <si>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</si>
  <si>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</si>
  <si>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</si>
  <si>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</si>
  <si>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</si>
  <si>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</si>
  <si>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</si>
  <si>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</si>
  <si>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</si>
  <si>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</si>
  <si>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</si>
  <si>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</si>
  <si>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</si>
  <si>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</si>
  <si>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</si>
  <si>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</si>
  <si>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</si>
  <si>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</si>
  <si>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</si>
  <si>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</si>
  <si>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</si>
  <si>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</si>
  <si>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</si>
  <si>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</si>
  <si>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</si>
  <si>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</si>
  <si>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</si>
  <si>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</si>
  <si>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</si>
  <si>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</si>
  <si>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</si>
  <si>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</si>
  <si>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</si>
  <si>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</si>
  <si>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</si>
  <si>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</si>
  <si>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</si>
  <si>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</si>
  <si>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</si>
  <si>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</si>
  <si>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</si>
  <si>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</si>
  <si>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</si>
  <si>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</si>
  <si>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</si>
  <si>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</si>
  <si>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</si>
  <si>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</si>
  <si>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</si>
  <si>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</si>
  <si>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</si>
  <si>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</si>
  <si>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</si>
  <si>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</si>
  <si>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</si>
  <si>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</si>
  <si>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</si>
  <si>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</si>
  <si>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</si>
  <si>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</si>
  <si>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</si>
  <si>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</si>
  <si>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</si>
  <si>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</si>
  <si>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</si>
  <si>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</si>
  <si>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</si>
  <si>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</si>
  <si>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</si>
  <si>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</si>
  <si>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</si>
  <si>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</si>
  <si>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</si>
  <si>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</si>
  <si>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</si>
  <si>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</si>
  <si>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</si>
  <si>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</si>
  <si>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</si>
  <si>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</si>
  <si>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</si>
  <si>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</si>
  <si>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</si>
  <si>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</si>
  <si>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</si>
  <si>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</si>
  <si>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</si>
  <si>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</si>
  <si>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</si>
  <si>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</si>
  <si>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</si>
  <si>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</si>
  <si>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</si>
  <si>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</si>
  <si>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</si>
  <si>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</si>
  <si>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</si>
  <si>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</si>
  <si>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</si>
  <si>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</si>
  <si>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</si>
  <si>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</si>
  <si>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</si>
  <si>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</si>
  <si>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</si>
  <si>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</si>
  <si>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</si>
  <si>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</si>
  <si>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</si>
  <si>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</si>
  <si>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</si>
  <si>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</si>
  <si>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</si>
  <si>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</si>
  <si>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</si>
  <si>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</si>
  <si>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</si>
  <si>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</si>
  <si>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</si>
  <si>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</si>
  <si>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</si>
  <si>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</si>
  <si>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</si>
  <si>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</si>
  <si>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</si>
  <si>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</si>
  <si>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</si>
  <si>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</si>
  <si>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</si>
  <si>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</si>
  <si>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</si>
  <si>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</si>
  <si>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</si>
  <si>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</si>
  <si>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</si>
  <si>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</si>
  <si>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</si>
  <si>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</si>
  <si>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</si>
  <si>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</si>
  <si>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</si>
  <si>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</si>
  <si>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</si>
  <si>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</si>
  <si>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</si>
  <si>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</si>
  <si>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</si>
  <si>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</si>
  <si>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</si>
  <si>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</si>
  <si>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</si>
  <si>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</si>
  <si>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</si>
  <si>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</si>
  <si>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</si>
  <si>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</si>
  <si>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</si>
  <si>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</si>
  <si>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</si>
  <si>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</si>
  <si>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</si>
  <si>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</si>
  <si>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</si>
  <si>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</si>
  <si>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</si>
  <si>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</si>
  <si>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</si>
  <si>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</si>
  <si>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</si>
  <si>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</si>
  <si>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</si>
  <si>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</si>
  <si>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</si>
  <si>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</si>
  <si>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</si>
  <si>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</si>
  <si>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</si>
  <si>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</si>
  <si>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</si>
  <si>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</si>
  <si>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</si>
  <si>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</si>
  <si>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</si>
  <si>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</si>
  <si>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</si>
  <si>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</si>
  <si>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</si>
  <si>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</si>
  <si>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</si>
  <si>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</si>
  <si>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</si>
  <si>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</si>
  <si>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</si>
  <si>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</si>
  <si>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</si>
  <si>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</si>
  <si>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</si>
  <si>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</si>
  <si>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</si>
  <si>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</si>
  <si>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</si>
  <si>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</si>
  <si>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</si>
  <si>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</si>
  <si>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</si>
  <si>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</si>
  <si>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</si>
  <si>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</si>
  <si>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</si>
  <si>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</si>
  <si>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</si>
  <si>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</si>
  <si>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</si>
  <si>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</si>
  <si>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</si>
  <si>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</si>
  <si>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</si>
  <si>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</si>
  <si>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</si>
  <si>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</si>
  <si>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</si>
  <si>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</si>
  <si>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</si>
  <si>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</si>
  <si>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</si>
  <si>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</si>
  <si>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</si>
  <si>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</si>
  <si>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</si>
  <si>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</si>
  <si>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</si>
  <si>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</si>
  <si>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</si>
  <si>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</si>
  <si>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</si>
  <si>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</si>
  <si>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</si>
  <si>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</si>
  <si>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</si>
  <si>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</si>
  <si>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</si>
  <si>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</si>
  <si>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</si>
  <si>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</si>
  <si>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</si>
  <si>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</si>
  <si>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</si>
  <si>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</si>
  <si>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</si>
  <si>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</si>
  <si>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</si>
  <si>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</si>
  <si>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</si>
  <si>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</si>
  <si>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</si>
  <si>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</si>
  <si>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</si>
  <si>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</si>
  <si>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</si>
  <si>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</si>
  <si>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</si>
  <si>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</si>
  <si>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</si>
  <si>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</si>
  <si>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</si>
  <si>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</si>
  <si>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</si>
  <si>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</si>
  <si>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</si>
  <si>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</si>
  <si>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</si>
  <si>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</si>
  <si>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</si>
  <si>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</si>
  <si>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</si>
  <si>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</si>
  <si>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</si>
  <si>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</si>
  <si>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</si>
  <si>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</si>
  <si>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</si>
  <si>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</si>
  <si>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</si>
  <si>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</si>
  <si>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</si>
  <si>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</si>
  <si>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</si>
  <si>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</si>
  <si>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</si>
  <si>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</si>
  <si>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</si>
  <si>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</si>
  <si>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</si>
  <si>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</si>
  <si>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</si>
  <si>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</si>
  <si>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</si>
  <si>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</si>
  <si>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</si>
  <si>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</si>
  <si>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</si>
  <si>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</si>
  <si>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</si>
  <si>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</si>
  <si>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</si>
  <si>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</si>
  <si>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</si>
  <si>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</si>
  <si>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</si>
  <si>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</si>
  <si>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</si>
  <si>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</si>
  <si>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</si>
  <si>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</si>
  <si>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</si>
  <si>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</si>
  <si>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</si>
  <si>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</si>
  <si>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</si>
  <si>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</si>
  <si>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</si>
  <si>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</si>
  <si>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</si>
  <si>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</si>
  <si>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</si>
  <si>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</si>
  <si>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</si>
  <si>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</si>
  <si>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</si>
  <si>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</si>
  <si>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</si>
  <si>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</si>
  <si>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</si>
  <si>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</si>
  <si>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</si>
  <si>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</si>
  <si>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</si>
  <si>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</si>
  <si>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</si>
  <si>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</si>
  <si>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</si>
  <si>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</si>
  <si>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</si>
  <si>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</si>
  <si>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</si>
  <si>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</si>
  <si>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</si>
  <si>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</si>
  <si>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</si>
  <si>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</si>
  <si>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</si>
  <si>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</si>
  <si>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</si>
  <si>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</si>
  <si>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</si>
  <si>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</si>
  <si>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</si>
  <si>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</si>
  <si>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</si>
  <si>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</si>
  <si>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</si>
  <si>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</si>
  <si>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</si>
  <si>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</si>
  <si>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</si>
  <si>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</si>
  <si>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</si>
  <si>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</si>
  <si>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</si>
  <si>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</si>
  <si>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</si>
  <si>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</si>
  <si>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</si>
  <si>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</si>
  <si>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</si>
  <si>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</si>
  <si>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</si>
  <si>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</si>
  <si>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</si>
  <si>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</si>
  <si>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</si>
  <si>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</si>
  <si>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</si>
  <si>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</si>
  <si>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</si>
  <si>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</si>
  <si>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</si>
  <si>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</si>
  <si>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</si>
  <si>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</si>
  <si>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</si>
  <si>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</si>
  <si>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</si>
  <si>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</si>
  <si>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</si>
  <si>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</si>
  <si>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</si>
  <si>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</si>
  <si>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</si>
  <si>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</si>
  <si>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</si>
  <si>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</si>
  <si>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</si>
  <si>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</si>
  <si>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</si>
  <si>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</si>
  <si>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</si>
  <si>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</si>
  <si>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</si>
  <si>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</si>
  <si>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</si>
  <si>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</si>
  <si>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</si>
  <si>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</si>
  <si>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</si>
  <si>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</si>
  <si>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</si>
  <si>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</si>
  <si>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</si>
  <si>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</si>
  <si>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</si>
  <si>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</si>
  <si>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</si>
  <si>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</si>
  <si>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</si>
  <si>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</si>
  <si>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</si>
  <si>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</si>
  <si>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</si>
  <si>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</si>
  <si>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</si>
  <si>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</si>
  <si>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</si>
  <si>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</si>
  <si>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</si>
  <si>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</si>
  <si>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</si>
  <si>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</si>
  <si>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</si>
  <si>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</si>
  <si>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</si>
  <si>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</si>
  <si>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</si>
  <si>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</si>
  <si>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</si>
  <si>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</si>
  <si>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</si>
  <si>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</si>
  <si>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</si>
  <si>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</si>
  <si>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</si>
  <si>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</si>
  <si>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</si>
  <si>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</si>
  <si>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</si>
  <si>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</si>
  <si>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</si>
  <si>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</si>
  <si>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</si>
  <si>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</si>
  <si>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</si>
  <si>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</si>
  <si>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</si>
  <si>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</si>
  <si>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</si>
  <si>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</si>
  <si>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</si>
  <si>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</si>
  <si>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</si>
  <si>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</si>
  <si>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</si>
  <si>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</si>
  <si>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</si>
  <si>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</si>
  <si>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</si>
  <si>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</si>
  <si>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</si>
  <si>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</si>
  <si>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</si>
  <si>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</si>
  <si>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</si>
  <si>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</si>
  <si>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</si>
  <si>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</si>
  <si>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</si>
  <si>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</si>
  <si>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</si>
  <si>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</si>
  <si>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</si>
  <si>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</si>
  <si>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</si>
  <si>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</si>
  <si>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</si>
  <si>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</si>
  <si>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</si>
  <si>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</si>
  <si>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</si>
  <si>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</si>
  <si>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</si>
  <si>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</si>
  <si>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</si>
  <si>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</si>
  <si>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</si>
  <si>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</si>
  <si>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</si>
  <si>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</si>
  <si>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</si>
  <si>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</si>
  <si>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</si>
  <si>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</si>
  <si>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</si>
  <si>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</si>
  <si>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</si>
  <si>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</si>
  <si>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</si>
  <si>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</si>
  <si>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</si>
  <si>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</si>
  <si>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</si>
  <si>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</si>
  <si>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</si>
  <si>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</si>
  <si>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</si>
  <si>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</si>
  <si>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</si>
  <si>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</si>
  <si>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</si>
  <si>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</si>
  <si>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</si>
  <si>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</si>
  <si>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</si>
  <si>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</si>
  <si>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</si>
  <si>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</si>
  <si>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</si>
  <si>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</si>
  <si>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</si>
  <si>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</si>
  <si>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</si>
  <si>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</si>
  <si>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</si>
  <si>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</si>
  <si>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</si>
  <si>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</si>
  <si>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</si>
  <si>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</si>
  <si>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</si>
  <si>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</si>
  <si>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</si>
  <si>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</si>
  <si>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</si>
  <si>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</si>
  <si>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</si>
  <si>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</si>
  <si>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</si>
  <si>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</si>
  <si>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</si>
  <si>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</si>
  <si>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</si>
  <si>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</si>
  <si>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</si>
  <si>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</si>
  <si>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</si>
  <si>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</si>
  <si>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</si>
  <si>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</si>
  <si>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</si>
  <si>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</si>
  <si>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</si>
  <si>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</si>
  <si>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</si>
  <si>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</si>
  <si>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</si>
  <si>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</si>
  <si>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</si>
  <si>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</si>
  <si>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</si>
  <si>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</si>
  <si>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</si>
  <si>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</si>
  <si>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</si>
  <si>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</si>
  <si>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</si>
  <si>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</si>
  <si>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</si>
  <si>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</si>
  <si>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</si>
  <si>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</si>
  <si>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</si>
  <si>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</si>
  <si>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</si>
  <si>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</si>
  <si>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</si>
  <si>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</si>
  <si>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</si>
  <si>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</si>
  <si>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</si>
  <si>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</si>
  <si>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</si>
  <si>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</si>
  <si>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</si>
  <si>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</si>
  <si>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</si>
  <si>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</si>
  <si>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</si>
  <si>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</si>
  <si>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</si>
  <si>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</si>
  <si>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</si>
  <si>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</si>
  <si>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</si>
  <si>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</si>
  <si>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</si>
  <si>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</si>
  <si>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</si>
  <si>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</si>
  <si>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</si>
  <si>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</si>
  <si>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</si>
  <si>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</si>
  <si>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</si>
  <si>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</si>
  <si>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</si>
  <si>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</si>
  <si>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</si>
  <si>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</si>
  <si>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</si>
  <si>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</si>
  <si>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</si>
  <si>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</si>
  <si>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</si>
  <si>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</si>
  <si>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</si>
  <si>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</si>
  <si>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</si>
  <si>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</si>
  <si>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</si>
  <si>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</si>
  <si>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</si>
  <si>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</si>
  <si>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</si>
  <si>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</si>
  <si>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</si>
  <si>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</si>
  <si>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</si>
  <si>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</si>
  <si>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</si>
  <si>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</si>
  <si>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</si>
  <si>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</si>
  <si>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</si>
  <si>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</si>
  <si>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</si>
  <si>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</si>
  <si>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</si>
  <si>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</si>
  <si>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</si>
  <si>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</si>
  <si>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</si>
  <si>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</si>
  <si>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</si>
  <si>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</si>
  <si>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</si>
  <si>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</si>
  <si>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</si>
  <si>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</si>
  <si>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</si>
  <si>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</si>
  <si>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</si>
  <si>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</si>
  <si>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</si>
  <si>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</si>
  <si>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</si>
  <si>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</si>
  <si>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</si>
  <si>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</si>
  <si>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</si>
  <si>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</si>
  <si>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</si>
  <si>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</si>
  <si>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</si>
  <si>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</si>
  <si>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</si>
  <si>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</si>
  <si>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</si>
  <si>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</si>
  <si>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</si>
  <si>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</si>
  <si>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</si>
  <si>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</si>
  <si>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</si>
  <si>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</si>
  <si>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</si>
  <si>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</si>
  <si>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</si>
  <si>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</si>
  <si>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</si>
  <si>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</si>
  <si>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</si>
  <si>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</si>
  <si>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</si>
  <si>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</si>
  <si>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</si>
  <si>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</si>
  <si>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</si>
  <si>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</si>
  <si>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</si>
  <si>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</si>
  <si>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</si>
  <si>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</si>
  <si>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</si>
  <si>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</si>
  <si>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</si>
  <si>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</si>
  <si>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</si>
  <si>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</si>
  <si>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</si>
  <si>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</si>
  <si>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</si>
  <si>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</si>
  <si>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</si>
  <si>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</si>
  <si>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</si>
  <si>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</si>
  <si>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</si>
  <si>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</si>
  <si>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</si>
  <si>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</si>
  <si>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</si>
  <si>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</si>
  <si>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</si>
  <si>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</si>
  <si>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</si>
  <si>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</si>
  <si>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</si>
  <si>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</si>
  <si>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</si>
  <si>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</si>
  <si>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</si>
  <si>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</si>
  <si>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</si>
  <si>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</si>
  <si>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</si>
  <si>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</si>
  <si>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</si>
  <si>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</si>
  <si>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</si>
  <si>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</si>
  <si>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</si>
  <si>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</si>
  <si>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</si>
  <si>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</si>
  <si>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</si>
  <si>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</si>
  <si>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</si>
  <si>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</si>
  <si>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</si>
  <si>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</si>
  <si>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</si>
  <si>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</si>
  <si>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</si>
  <si>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</si>
  <si>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</si>
  <si>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</si>
  <si>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</si>
  <si>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</si>
  <si>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</si>
  <si>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</si>
  <si>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</si>
  <si>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</si>
  <si>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</si>
  <si>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</si>
  <si>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</si>
  <si>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</si>
  <si>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</si>
  <si>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</si>
  <si>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</si>
  <si>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</si>
  <si>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</si>
  <si>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</si>
  <si>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</si>
  <si>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</si>
  <si>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</si>
  <si>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</si>
  <si>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</si>
  <si>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</si>
  <si>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</si>
  <si>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</si>
  <si>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</si>
  <si>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</si>
  <si>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</si>
  <si>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</si>
  <si>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</si>
  <si>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</si>
  <si>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</si>
  <si>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</si>
  <si>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</si>
  <si>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</si>
  <si>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</si>
  <si>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</si>
  <si>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</si>
  <si>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</si>
  <si>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</si>
  <si>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</si>
  <si>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</si>
  <si>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</si>
  <si>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</si>
  <si>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</si>
  <si>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</si>
  <si>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</si>
  <si>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</si>
  <si>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</si>
  <si>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</si>
  <si>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</si>
  <si>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</si>
  <si>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</si>
  <si>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</si>
  <si>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</si>
  <si>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</si>
  <si>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</si>
  <si>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</si>
  <si>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</si>
  <si>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</si>
  <si>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</si>
  <si>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</si>
  <si>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</si>
  <si>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</si>
  <si>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</si>
  <si>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</si>
  <si>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</si>
  <si>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</si>
  <si>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</si>
  <si>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</si>
  <si>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</si>
  <si>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</si>
  <si>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</si>
  <si>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</si>
  <si>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</si>
  <si>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</si>
  <si>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</si>
  <si>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</si>
  <si>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</si>
  <si>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</si>
  <si>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</si>
  <si>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</si>
  <si>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</si>
  <si>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</si>
  <si>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</si>
  <si>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</si>
  <si>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</si>
  <si>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</si>
  <si>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</si>
  <si>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</si>
  <si>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</si>
  <si>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</si>
  <si>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</si>
  <si>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</si>
  <si>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</si>
  <si>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</si>
  <si>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</si>
  <si>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</si>
  <si>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</si>
  <si>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</si>
  <si>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</si>
  <si>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</si>
  <si>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</si>
  <si>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</si>
  <si>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</si>
  <si>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</si>
  <si>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</si>
  <si>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</si>
  <si>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</si>
  <si>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</si>
  <si>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</si>
  <si>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</si>
  <si>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</si>
  <si>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</si>
  <si>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</si>
  <si>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</si>
  <si>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</si>
  <si>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</si>
  <si>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</si>
  <si>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</si>
  <si>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</si>
  <si>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</si>
  <si>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</si>
  <si>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</si>
  <si>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</si>
  <si>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</si>
  <si>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</si>
  <si>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</si>
  <si>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</si>
  <si>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</si>
  <si>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</si>
  <si>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</si>
  <si>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</si>
  <si>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</si>
  <si>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</si>
  <si>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</si>
  <si>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</si>
  <si>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</si>
  <si>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</si>
  <si>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</si>
  <si>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</si>
  <si>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</si>
  <si>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</si>
  <si>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</si>
  <si>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</si>
  <si>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</si>
  <si>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</si>
  <si>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</si>
  <si>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</si>
  <si>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</si>
  <si>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</si>
  <si>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</si>
  <si>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</si>
  <si>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</si>
  <si>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</si>
  <si>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</si>
  <si>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</si>
  <si>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</si>
  <si>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</si>
  <si>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</si>
  <si>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</si>
  <si>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</si>
  <si>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</si>
  <si>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</si>
  <si>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</si>
  <si>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</si>
  <si>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</si>
  <si>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</si>
  <si>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</si>
  <si>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</si>
  <si>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</si>
  <si>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</si>
  <si>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</si>
  <si>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</si>
  <si>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</si>
  <si>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</si>
  <si>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</si>
  <si>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</si>
  <si>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</si>
  <si>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</si>
  <si>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</si>
  <si>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</si>
  <si>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</si>
  <si>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</si>
  <si>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</si>
  <si>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</si>
  <si>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</si>
  <si>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</si>
  <si>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</si>
  <si>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</si>
  <si>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</si>
  <si>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</si>
  <si>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</si>
  <si>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</si>
  <si>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</si>
  <si>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</si>
  <si>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</si>
  <si>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</si>
  <si>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</si>
  <si>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</si>
  <si>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</si>
  <si>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</si>
  <si>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</si>
  <si>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</si>
  <si>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</si>
  <si>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</si>
  <si>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</si>
  <si>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</si>
  <si>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</si>
  <si>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</si>
  <si>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</si>
  <si>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</si>
  <si>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</si>
  <si>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</si>
  <si>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</si>
  <si>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</si>
  <si>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</si>
  <si>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</si>
  <si>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</si>
  <si>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</si>
  <si>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</si>
  <si>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</si>
  <si>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</si>
  <si>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</si>
  <si>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</si>
  <si>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</si>
  <si>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</si>
  <si>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</si>
  <si>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</si>
  <si>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</si>
  <si>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</si>
  <si>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</si>
  <si>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</si>
  <si>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</si>
  <si>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</si>
  <si>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</si>
  <si>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</si>
  <si>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</si>
  <si>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</si>
  <si>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</si>
  <si>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</si>
  <si>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</si>
  <si>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</si>
  <si>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</si>
  <si>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</si>
  <si>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</si>
  <si>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</si>
  <si>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</si>
  <si>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</si>
  <si>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</si>
  <si>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</si>
  <si>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</si>
  <si>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</si>
  <si>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</si>
  <si>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</si>
  <si>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</si>
  <si>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</si>
  <si>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</si>
  <si>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</si>
  <si>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</si>
  <si>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</si>
  <si>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</si>
  <si>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</si>
  <si>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</si>
  <si>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</si>
  <si>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</si>
  <si>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</si>
  <si>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</si>
  <si>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</si>
  <si>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</si>
  <si>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</si>
  <si>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</si>
  <si>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</si>
  <si>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</si>
  <si>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</si>
  <si>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</si>
  <si>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</si>
  <si>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</si>
  <si>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</si>
  <si>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</si>
  <si>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</si>
  <si>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</si>
  <si>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</si>
  <si>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</si>
  <si>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</si>
  <si>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</si>
  <si>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</si>
  <si>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</si>
  <si>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</si>
  <si>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</si>
  <si>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</si>
  <si>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</si>
  <si>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</si>
  <si>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</si>
  <si>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</si>
  <si>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</si>
  <si>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</si>
  <si>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</si>
  <si>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</si>
  <si>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</si>
  <si>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</si>
  <si>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</si>
  <si>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</si>
  <si>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</si>
  <si>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</si>
  <si>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</si>
  <si>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</si>
  <si>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</si>
  <si>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</si>
  <si>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</si>
  <si>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</si>
  <si>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</si>
  <si>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</si>
  <si>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</si>
  <si>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</si>
  <si>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</si>
  <si>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</si>
  <si>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</si>
  <si>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</si>
  <si>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</si>
  <si>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</si>
  <si>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</si>
  <si>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</si>
  <si>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</si>
  <si>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</si>
  <si>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</si>
  <si>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</si>
  <si>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</si>
  <si>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</si>
  <si>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</si>
  <si>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</si>
  <si>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</si>
  <si>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</si>
  <si>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</si>
  <si>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</si>
  <si>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</si>
  <si>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</si>
  <si>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</si>
  <si>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</si>
  <si>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</si>
  <si>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</si>
  <si>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</si>
  <si>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</si>
  <si>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</si>
  <si>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</si>
  <si>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</si>
  <si>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</si>
  <si>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</si>
  <si>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</si>
  <si>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</si>
  <si>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</si>
  <si>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</si>
  <si>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</si>
  <si>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</si>
  <si>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</si>
  <si>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</si>
  <si>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</si>
  <si>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</si>
  <si>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</si>
  <si>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</si>
  <si>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</si>
  <si>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</si>
  <si>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</si>
  <si>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</si>
  <si>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</si>
  <si>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</si>
  <si>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</si>
  <si>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</si>
  <si>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</si>
  <si>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</si>
  <si>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</si>
  <si>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</si>
  <si>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</si>
  <si>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</si>
  <si>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</si>
  <si>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</si>
  <si>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</si>
  <si>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</si>
  <si>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</si>
  <si>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</si>
  <si>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</si>
  <si>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</si>
  <si>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</si>
  <si>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</si>
  <si>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</si>
  <si>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</si>
  <si>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</si>
  <si>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</si>
  <si>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</si>
  <si>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</si>
  <si>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</si>
  <si>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</si>
  <si>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</si>
  <si>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</si>
  <si>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</si>
  <si>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</si>
  <si>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</si>
  <si>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</si>
  <si>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</si>
  <si>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</si>
  <si>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</si>
  <si>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</si>
  <si>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</si>
  <si>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</si>
  <si>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</si>
  <si>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</si>
  <si>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</si>
  <si>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</si>
  <si>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</si>
  <si>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</si>
  <si>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</si>
  <si>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</si>
  <si>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</si>
  <si>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</si>
  <si>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</si>
  <si>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</si>
  <si>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</si>
  <si>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</si>
  <si>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</si>
  <si>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</si>
  <si>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</si>
  <si>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</si>
  <si>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</si>
  <si>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</si>
  <si>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</si>
  <si>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</si>
  <si>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</si>
  <si>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</si>
  <si>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</si>
  <si>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</si>
  <si>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</si>
  <si>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</si>
  <si>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</si>
  <si>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</si>
  <si>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</si>
  <si>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</si>
  <si>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</si>
  <si>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</si>
  <si>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</si>
  <si>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</si>
  <si>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</si>
  <si>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</si>
  <si>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</si>
  <si>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</si>
  <si>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</si>
  <si>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</si>
  <si>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</si>
  <si>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</si>
  <si>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</si>
  <si>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</si>
  <si>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</si>
  <si>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</si>
  <si>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</si>
  <si>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</si>
  <si>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</si>
  <si>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</si>
  <si>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</si>
  <si>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</si>
  <si>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</si>
  <si>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</si>
  <si>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</si>
  <si>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</si>
  <si>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</si>
  <si>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</si>
  <si>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</si>
  <si>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</si>
  <si>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</si>
  <si>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</si>
  <si>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</si>
  <si>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</si>
  <si>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</si>
  <si>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</si>
  <si>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</si>
  <si>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</si>
  <si>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</si>
  <si>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</si>
  <si>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</si>
  <si>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</si>
  <si>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</si>
  <si>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</si>
  <si>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</si>
  <si>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</si>
  <si>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</si>
  <si>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</si>
  <si>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</si>
  <si>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</si>
  <si>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</si>
  <si>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</si>
  <si>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</si>
  <si>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</si>
  <si>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</si>
  <si>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</si>
  <si>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</si>
  <si>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</si>
  <si>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</si>
  <si>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</si>
  <si>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</si>
  <si>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</si>
  <si>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</si>
  <si>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</si>
  <si>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</si>
  <si>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</si>
  <si>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</si>
  <si>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</si>
  <si>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</si>
  <si>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</si>
  <si>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</si>
  <si>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</si>
  <si>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</si>
  <si>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</si>
  <si>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</si>
  <si>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</si>
  <si>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</si>
  <si>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</si>
  <si>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</si>
  <si>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</si>
  <si>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</si>
  <si>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</si>
  <si>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</si>
  <si>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</si>
  <si>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</si>
  <si>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</si>
  <si>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</si>
  <si>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</si>
  <si>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</si>
  <si>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</si>
  <si>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</si>
  <si>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</si>
  <si>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</si>
  <si>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</si>
  <si>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</si>
  <si>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</si>
  <si>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</si>
  <si>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</si>
  <si>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</si>
  <si>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</si>
  <si>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</si>
  <si>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</si>
  <si>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</si>
  <si>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</si>
  <si>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</si>
  <si>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</si>
  <si>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</si>
  <si>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</si>
  <si>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</si>
  <si>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</si>
  <si>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</si>
  <si>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</si>
  <si>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</si>
  <si>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</si>
  <si>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</si>
  <si>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</si>
  <si>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</si>
  <si>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</si>
  <si>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</si>
  <si>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</si>
  <si>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</si>
  <si>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</si>
  <si>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</si>
  <si>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</si>
  <si>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</si>
  <si>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</si>
  <si>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</si>
  <si>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</si>
  <si>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</si>
  <si>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</si>
  <si>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</si>
  <si>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</si>
  <si>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</si>
  <si>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</si>
  <si>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</si>
  <si>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</si>
  <si>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</si>
  <si>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</si>
  <si>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</si>
  <si>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</si>
  <si>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</si>
  <si>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</si>
  <si>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</si>
  <si>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</si>
  <si>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</si>
  <si>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</si>
  <si>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</si>
  <si>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</si>
  <si>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</si>
  <si>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</si>
  <si>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</si>
  <si>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</si>
  <si>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</si>
  <si>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</si>
  <si>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</si>
  <si>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</si>
  <si>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</si>
  <si>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</si>
  <si>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</si>
  <si>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</si>
  <si>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</si>
  <si>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</si>
  <si>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</si>
  <si>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</si>
  <si>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</si>
  <si>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</si>
  <si>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</si>
  <si>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</si>
  <si>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</si>
  <si>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</si>
  <si>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</si>
  <si>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</si>
  <si>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</si>
  <si>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</si>
  <si>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</si>
  <si>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</si>
  <si>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</si>
  <si>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</si>
  <si>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</si>
  <si>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</si>
  <si>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</si>
  <si>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</si>
  <si>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</si>
  <si>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</si>
  <si>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</si>
  <si>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</si>
  <si>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</si>
  <si>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</si>
  <si>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</si>
  <si>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</si>
  <si>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</si>
  <si>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</si>
  <si>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</si>
  <si>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</si>
  <si>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</si>
  <si>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</si>
  <si>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</si>
  <si>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</si>
  <si>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</si>
  <si>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</si>
  <si>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</si>
  <si>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</si>
  <si>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</si>
  <si>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</si>
  <si>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</si>
  <si>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</si>
  <si>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</si>
  <si>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</si>
  <si>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</si>
  <si>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</si>
  <si>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</si>
  <si>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</si>
  <si>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</si>
  <si>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</si>
  <si>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</si>
  <si>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</si>
  <si>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</si>
  <si>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</si>
  <si>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</si>
  <si>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</si>
  <si>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</si>
  <si>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</si>
  <si>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</si>
  <si>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</si>
  <si>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</si>
  <si>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</si>
  <si>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</si>
  <si>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</si>
  <si>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</si>
  <si>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</si>
  <si>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</si>
  <si>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</si>
  <si>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</si>
  <si>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</si>
  <si>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</si>
  <si>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</si>
  <si>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</si>
  <si>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</si>
  <si>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</si>
  <si>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</si>
  <si>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</si>
  <si>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</si>
  <si>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</si>
  <si>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</si>
  <si>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</si>
  <si>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</si>
  <si>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</si>
  <si>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</si>
  <si>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</si>
  <si>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</si>
  <si>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</si>
  <si>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</si>
  <si>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</si>
  <si>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</si>
  <si>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</si>
  <si>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</si>
  <si>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</si>
  <si>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</si>
  <si>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</si>
  <si>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</si>
  <si>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</si>
  <si>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</si>
  <si>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</si>
  <si>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</si>
  <si>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</si>
  <si>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</si>
  <si>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</si>
  <si>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</si>
  <si>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</si>
  <si>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</si>
  <si>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</si>
  <si>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</si>
  <si>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</si>
  <si>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</si>
  <si>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</si>
  <si>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</si>
  <si>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</si>
  <si>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</si>
  <si>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</si>
  <si>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</si>
  <si>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</si>
  <si>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</si>
  <si>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</si>
  <si>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</si>
  <si>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</si>
  <si>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</si>
  <si>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</si>
  <si>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</si>
  <si>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</si>
  <si>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</si>
  <si>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</si>
  <si>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</si>
  <si>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</si>
  <si>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</si>
  <si>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</si>
  <si>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</si>
  <si>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</si>
  <si>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</si>
  <si>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</si>
  <si>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</si>
  <si>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</si>
  <si>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</si>
  <si>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</si>
  <si>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</si>
  <si>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</si>
  <si>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</si>
  <si>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</si>
  <si>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</si>
  <si>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</si>
  <si>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</si>
  <si>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</si>
  <si>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</si>
  <si>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</si>
  <si>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</si>
  <si>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</si>
  <si>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</si>
  <si>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</si>
  <si>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</si>
  <si>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</si>
  <si>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</si>
  <si>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</si>
  <si>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</si>
  <si>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</si>
  <si>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</si>
  <si>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</si>
  <si>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</si>
  <si>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</si>
  <si>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</si>
  <si>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</si>
  <si>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</si>
  <si>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</si>
  <si>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</si>
  <si>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</si>
  <si>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</si>
  <si>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</si>
  <si>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</si>
  <si>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</si>
  <si>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</si>
  <si>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</si>
  <si>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</si>
  <si>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</si>
  <si>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</si>
  <si>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</si>
  <si>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</si>
  <si>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</si>
  <si>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</si>
  <si>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</si>
  <si>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</si>
  <si>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</si>
  <si>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</si>
  <si>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</si>
  <si>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</si>
  <si>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</si>
  <si>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</si>
  <si>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</si>
  <si>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</si>
  <si>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</si>
  <si>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</si>
  <si>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</si>
  <si>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</si>
  <si>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</si>
  <si>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</si>
  <si>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</si>
  <si>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</si>
  <si>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</si>
  <si>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</si>
  <si>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</si>
  <si>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</si>
  <si>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</si>
  <si>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</si>
  <si>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</si>
  <si>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</si>
  <si>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</si>
  <si>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</si>
  <si>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</si>
  <si>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</si>
  <si>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</si>
  <si>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</si>
  <si>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</si>
  <si>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</si>
  <si>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</si>
  <si>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</si>
  <si>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</si>
  <si>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</si>
  <si>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</si>
  <si>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</si>
  <si>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</si>
  <si>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</si>
  <si>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</si>
  <si>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</si>
  <si>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</si>
  <si>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</si>
  <si>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</si>
  <si>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</si>
  <si>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</si>
  <si>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</si>
  <si>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</si>
  <si>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</si>
  <si>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</si>
  <si>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</si>
  <si>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</si>
  <si>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</si>
  <si>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</si>
  <si>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</si>
  <si>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</si>
  <si>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</si>
  <si>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</si>
  <si>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</si>
  <si>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</si>
  <si>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</si>
  <si>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</si>
  <si>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</si>
  <si>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</si>
  <si>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</si>
  <si>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</si>
  <si>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</si>
  <si>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</si>
  <si>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</si>
  <si>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</si>
  <si>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</si>
  <si>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</si>
  <si>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</si>
  <si>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</si>
  <si>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</si>
  <si>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</si>
  <si>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</si>
  <si>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</si>
  <si>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</si>
  <si>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</si>
  <si>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</si>
  <si>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</si>
  <si>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</si>
  <si>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</si>
  <si>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</si>
  <si>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</si>
  <si>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</si>
  <si>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</si>
  <si>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</si>
  <si>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</si>
  <si>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</si>
  <si>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</si>
  <si>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</si>
  <si>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</si>
  <si>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</si>
  <si>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</si>
  <si>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</si>
  <si>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</si>
  <si>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</si>
  <si>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</si>
  <si>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</si>
  <si>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</si>
  <si>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</si>
  <si>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</si>
  <si>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</si>
  <si>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</si>
  <si>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</si>
  <si>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</si>
  <si>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</si>
  <si>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</si>
  <si>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</si>
  <si>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</si>
  <si>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</si>
  <si>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</si>
  <si>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</si>
  <si>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</si>
  <si>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</si>
  <si>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</si>
  <si>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</si>
  <si>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</si>
  <si>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</si>
  <si>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</si>
  <si>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</si>
  <si>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</si>
  <si>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</si>
  <si>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</si>
  <si>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</si>
  <si>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</si>
  <si>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</si>
  <si>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</si>
  <si>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</si>
  <si>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</si>
  <si>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</si>
  <si>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</si>
  <si>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</si>
  <si>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</si>
  <si>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</si>
  <si>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</si>
  <si>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</si>
  <si>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</si>
  <si>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</si>
  <si>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</si>
  <si>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</si>
  <si>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</si>
  <si>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</si>
  <si>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</si>
  <si>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</si>
  <si>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</si>
  <si>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</si>
  <si>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</si>
  <si>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</si>
  <si>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</si>
  <si>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</si>
  <si>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</si>
  <si>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</si>
  <si>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</si>
  <si>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</si>
  <si>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</si>
  <si>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</si>
  <si>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</si>
  <si>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</si>
  <si>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</si>
  <si>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</si>
  <si>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</si>
  <si>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</si>
  <si>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</si>
  <si>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</si>
  <si>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</si>
  <si>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</si>
  <si>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</si>
  <si>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</si>
  <si>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</si>
  <si>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</si>
  <si>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</si>
  <si>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</si>
  <si>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</si>
  <si>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</si>
  <si>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</si>
  <si>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</si>
  <si>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</si>
  <si>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</si>
  <si>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</si>
  <si>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</si>
  <si>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</si>
  <si>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</si>
  <si>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</si>
  <si>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</si>
  <si>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</si>
  <si>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</si>
  <si>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</si>
  <si>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</si>
  <si>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</si>
  <si>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</si>
  <si>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</si>
  <si>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</si>
  <si>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</si>
  <si>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</si>
  <si>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</si>
  <si>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</si>
  <si>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</si>
  <si>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</si>
  <si>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</si>
  <si>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</si>
  <si>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</si>
  <si>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</si>
  <si>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</si>
  <si>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</si>
  <si>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</si>
  <si>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</si>
  <si>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</si>
  <si>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</si>
  <si>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</si>
  <si>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</si>
  <si>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</si>
  <si>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</si>
  <si>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</si>
  <si>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</si>
  <si>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</si>
  <si>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</si>
  <si>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</si>
  <si>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</si>
  <si>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</si>
  <si>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</si>
  <si>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</si>
  <si>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</si>
  <si>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</si>
  <si>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</si>
  <si>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</si>
  <si>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</si>
  <si>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</si>
  <si>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</si>
  <si>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</si>
  <si>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</si>
  <si>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</si>
  <si>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</si>
  <si>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</si>
  <si>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</si>
  <si>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</si>
  <si>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</si>
  <si>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</si>
  <si>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</si>
  <si>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</si>
  <si>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</si>
  <si>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</si>
  <si>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</si>
  <si>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</si>
  <si>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</si>
  <si>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</si>
  <si>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</si>
  <si>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</si>
  <si>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</si>
  <si>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</si>
  <si>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</si>
  <si>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</si>
  <si>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</si>
  <si>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</si>
  <si>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</si>
  <si>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</si>
  <si>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</si>
  <si>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</si>
  <si>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</si>
  <si>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</si>
  <si>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</si>
  <si>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</si>
  <si>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</si>
  <si>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</si>
  <si>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</si>
  <si>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</si>
  <si>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</si>
  <si>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</si>
  <si>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</si>
  <si>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</si>
  <si>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</si>
  <si>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</si>
  <si>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</si>
  <si>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</si>
  <si>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</si>
  <si>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</si>
  <si>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</si>
  <si>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</si>
  <si>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</si>
  <si>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</si>
  <si>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</si>
  <si>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</si>
  <si>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</si>
  <si>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</si>
  <si>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</si>
  <si>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</si>
  <si>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</si>
  <si>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</si>
  <si>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</si>
  <si>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</si>
  <si>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</si>
  <si>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</si>
  <si>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</si>
  <si>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</si>
  <si>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</si>
  <si>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</si>
  <si>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</si>
  <si>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</si>
  <si>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</si>
  <si>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</si>
  <si>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</si>
  <si>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</si>
  <si>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</si>
  <si>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</si>
  <si>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</si>
  <si>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</si>
  <si>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</si>
  <si>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</si>
  <si>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</si>
  <si>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</si>
  <si>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</si>
  <si>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</si>
  <si>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</si>
  <si>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</si>
  <si>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</si>
  <si>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</si>
  <si>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</si>
  <si>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</si>
  <si>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</si>
  <si>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</si>
  <si>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</si>
  <si>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</si>
  <si>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</si>
  <si>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</si>
  <si>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</si>
  <si>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</si>
  <si>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</si>
  <si>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</si>
  <si>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</si>
  <si>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</si>
  <si>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</si>
  <si>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</si>
  <si>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</si>
  <si>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</si>
  <si>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</si>
  <si>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</si>
  <si>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</si>
  <si>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</si>
  <si>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</si>
  <si>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</si>
  <si>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</si>
  <si>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</si>
  <si>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</si>
  <si>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</si>
  <si>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</si>
  <si>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</si>
  <si>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</si>
  <si>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</si>
  <si>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</si>
  <si>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</si>
  <si>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</si>
  <si>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</si>
  <si>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</si>
  <si>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</si>
  <si>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</si>
  <si>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</si>
  <si>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</si>
  <si>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</si>
  <si>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</si>
  <si>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</si>
  <si>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</si>
  <si>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</si>
  <si>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</si>
  <si>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</si>
  <si>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</si>
  <si>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</si>
  <si>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</si>
  <si>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</si>
  <si>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</si>
  <si>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</si>
  <si>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</si>
  <si>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</si>
  <si>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</si>
  <si>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</si>
  <si>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</si>
  <si>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</si>
  <si>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</si>
  <si>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</si>
  <si>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</si>
  <si>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</si>
  <si>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</si>
  <si>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</si>
  <si>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</si>
  <si>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</si>
  <si>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</si>
  <si>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</si>
  <si>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</si>
  <si>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</si>
  <si>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</si>
  <si>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</si>
  <si>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</si>
  <si>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</si>
  <si>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</si>
  <si>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</si>
  <si>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</si>
  <si>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</si>
  <si>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</si>
  <si>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</si>
  <si>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</si>
  <si>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</si>
  <si>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</si>
  <si>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</si>
  <si>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</si>
  <si>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</si>
  <si>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</si>
  <si>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</si>
  <si>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</si>
  <si>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</si>
  <si>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</si>
  <si>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</si>
  <si>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</si>
  <si>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</si>
  <si>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</si>
  <si>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</si>
  <si>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</si>
  <si>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</si>
  <si>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</si>
  <si>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</si>
  <si>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</si>
  <si>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</si>
  <si>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</si>
  <si>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</si>
  <si>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</si>
  <si>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</si>
  <si>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</si>
  <si>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</si>
  <si>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</si>
  <si>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</si>
  <si>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</si>
  <si>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</si>
  <si>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</si>
  <si>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</si>
  <si>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</si>
  <si>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</si>
  <si>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</si>
  <si>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</si>
  <si>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</si>
  <si>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</si>
  <si>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</si>
  <si>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</si>
  <si>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</si>
  <si>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</si>
  <si>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</si>
  <si>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</si>
  <si>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</si>
  <si>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</si>
  <si>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</si>
  <si>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</si>
  <si>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</si>
  <si>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</si>
  <si>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</si>
  <si>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</si>
  <si>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</si>
  <si>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</si>
  <si>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</si>
  <si>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</si>
  <si>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</si>
  <si>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</si>
  <si>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</si>
  <si>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</si>
  <si>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</si>
  <si>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</si>
  <si>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</si>
  <si>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</si>
  <si>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</si>
  <si>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</si>
  <si>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</si>
  <si>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</si>
  <si>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</si>
  <si>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</si>
  <si>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</si>
  <si>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</si>
  <si>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</si>
  <si>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</si>
  <si>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</si>
  <si>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</si>
  <si>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</si>
  <si>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</si>
  <si>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</si>
  <si>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</si>
  <si>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</si>
  <si>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</si>
  <si>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</si>
  <si>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</si>
  <si>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</si>
  <si>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</si>
  <si>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</si>
  <si>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</si>
  <si>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</si>
  <si>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</si>
  <si>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</si>
  <si>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</si>
  <si>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</si>
  <si>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</si>
  <si>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</si>
  <si>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</si>
  <si>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</si>
  <si>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</si>
  <si>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</si>
  <si>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</si>
  <si>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</si>
  <si>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</si>
  <si>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</si>
  <si>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</si>
  <si>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</si>
  <si>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</si>
  <si>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</si>
  <si>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</si>
  <si>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</si>
  <si>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</si>
  <si>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</si>
  <si>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</si>
  <si>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</si>
  <si>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</si>
  <si>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</si>
  <si>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</si>
  <si>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</si>
  <si>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</si>
  <si>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</si>
  <si>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</si>
  <si>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</si>
  <si>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</si>
  <si>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</si>
  <si>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</si>
  <si>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</si>
  <si>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</si>
  <si>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</si>
  <si>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</si>
  <si>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</si>
  <si>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</si>
  <si>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</si>
  <si>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</si>
  <si>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</si>
  <si>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</si>
  <si>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</si>
  <si>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</si>
  <si>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</si>
  <si>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</si>
  <si>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</si>
  <si>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</si>
  <si>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</si>
  <si>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</si>
  <si>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</si>
  <si>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</si>
  <si>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</si>
  <si>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</si>
  <si>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</si>
  <si>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</si>
  <si>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</si>
  <si>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</si>
  <si>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</si>
  <si>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</si>
  <si>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</si>
  <si>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</si>
  <si>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</si>
  <si>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</si>
  <si>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</si>
  <si>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</si>
  <si>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</si>
  <si>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</si>
  <si>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</si>
  <si>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</si>
  <si>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</si>
  <si>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</si>
  <si>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</si>
  <si>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</si>
  <si>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</si>
  <si>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</si>
  <si>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</si>
  <si>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</si>
  <si>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</si>
  <si>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</si>
  <si>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</si>
  <si>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</si>
  <si>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</si>
  <si>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</si>
  <si>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</si>
  <si>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</si>
  <si>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</si>
  <si>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</si>
  <si>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</si>
  <si>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</si>
  <si>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</si>
  <si>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</si>
  <si>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</si>
  <si>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</si>
  <si>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</si>
  <si>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</si>
  <si>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</si>
  <si>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</si>
  <si>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</si>
  <si>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</si>
  <si>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</si>
  <si>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</si>
  <si>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</si>
  <si>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</si>
  <si>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</si>
  <si>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</si>
  <si>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</si>
  <si>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</si>
  <si>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</si>
  <si>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</si>
  <si>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</si>
  <si>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</si>
  <si>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</si>
  <si>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</si>
  <si>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</si>
  <si>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</si>
  <si>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</si>
  <si>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</si>
  <si>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</si>
  <si>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</si>
  <si>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</si>
  <si>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</si>
  <si>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</si>
  <si>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</si>
  <si>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</si>
  <si>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</si>
  <si>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</si>
  <si>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</si>
  <si>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</si>
  <si>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</si>
  <si>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</si>
  <si>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</si>
  <si>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</si>
  <si>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</si>
  <si>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</si>
  <si>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</si>
  <si>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</si>
  <si>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</si>
  <si>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</si>
  <si>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</si>
  <si>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</si>
  <si>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</si>
  <si>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</si>
  <si>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</si>
  <si>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</si>
  <si>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</si>
  <si>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</si>
  <si>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</si>
  <si>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</si>
  <si>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</si>
  <si>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</si>
  <si>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</si>
  <si>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</si>
  <si>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</si>
  <si>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</si>
  <si>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</si>
  <si>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</si>
  <si>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</si>
  <si>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</si>
  <si>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</si>
  <si>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</si>
  <si>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</si>
  <si>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</si>
  <si>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</si>
  <si>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</si>
  <si>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</si>
  <si>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</si>
  <si>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</si>
  <si>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</si>
  <si>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</si>
  <si>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</si>
  <si>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</si>
  <si>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</si>
  <si>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</si>
  <si>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</si>
  <si>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</si>
  <si>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</si>
  <si>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</si>
  <si>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</si>
  <si>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</si>
  <si>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</si>
  <si>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</si>
  <si>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</si>
  <si>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</si>
  <si>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</si>
  <si>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</si>
  <si>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</si>
  <si>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</si>
  <si>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</si>
  <si>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</si>
  <si>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</si>
  <si>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</si>
  <si>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</si>
  <si>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</si>
  <si>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</si>
  <si>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</si>
  <si>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</si>
  <si>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</si>
  <si>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</si>
  <si>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</si>
  <si>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</si>
  <si>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</si>
  <si>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</si>
  <si>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</si>
  <si>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</si>
  <si>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</si>
  <si>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</si>
  <si>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</si>
  <si>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</si>
  <si>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</si>
  <si>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</si>
  <si>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</si>
  <si>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</si>
  <si>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</si>
  <si>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</si>
  <si>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</si>
  <si>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</si>
  <si>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</si>
  <si>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</si>
  <si>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</si>
  <si>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</si>
  <si>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</si>
  <si>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</si>
  <si>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</si>
  <si>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</si>
  <si>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</si>
  <si>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</si>
  <si>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</si>
  <si>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</si>
  <si>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</si>
  <si>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</si>
  <si>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</si>
  <si>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</si>
  <si>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</si>
  <si>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</si>
  <si>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</si>
  <si>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</si>
  <si>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</si>
  <si>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</si>
  <si>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</si>
  <si>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</si>
  <si>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</si>
  <si>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</si>
  <si>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</si>
  <si>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</si>
  <si>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</si>
  <si>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</si>
  <si>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</si>
  <si>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</si>
  <si>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</si>
  <si>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</si>
  <si>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</si>
  <si>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</si>
  <si>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</si>
  <si>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</si>
  <si>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</si>
  <si>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</si>
  <si>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</si>
  <si>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</si>
  <si>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</si>
  <si>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</si>
  <si>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</si>
  <si>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</si>
  <si>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</si>
  <si>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</si>
  <si>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</si>
  <si>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</si>
  <si>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</si>
  <si>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</si>
  <si>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</si>
  <si>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</si>
  <si>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</si>
  <si>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</si>
  <si>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</si>
  <si>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</si>
  <si>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</si>
  <si>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</si>
  <si>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</si>
  <si>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</si>
  <si>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</si>
  <si>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</si>
  <si>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</si>
  <si>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</si>
  <si>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</si>
  <si>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</si>
  <si>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</si>
  <si>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</si>
  <si>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</si>
  <si>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</si>
  <si>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</si>
  <si>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</si>
  <si>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</si>
  <si>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</si>
  <si>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</si>
  <si>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</si>
  <si>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</si>
  <si>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</si>
  <si>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</si>
  <si>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</si>
  <si>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</si>
  <si>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</si>
  <si>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</si>
  <si>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</si>
  <si>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</si>
  <si>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</si>
  <si>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</si>
  <si>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</si>
  <si>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</si>
  <si>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</si>
  <si>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</si>
  <si>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</si>
  <si>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</si>
  <si>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</si>
  <si>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</si>
  <si>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</si>
  <si>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</si>
  <si>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</si>
  <si>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</si>
  <si>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</si>
  <si>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</si>
  <si>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</si>
  <si>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</si>
  <si>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</si>
  <si>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</si>
  <si>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</si>
  <si>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</si>
  <si>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</si>
  <si>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</si>
  <si>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</si>
  <si>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</si>
  <si>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</si>
  <si>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</si>
  <si>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</si>
  <si>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</si>
  <si>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</si>
  <si>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</si>
  <si>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</si>
  <si>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</si>
  <si>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</si>
  <si>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</si>
  <si>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</si>
  <si>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</si>
  <si>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</si>
  <si>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</si>
  <si>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</si>
  <si>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</si>
  <si>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</si>
  <si>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</si>
  <si>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</si>
  <si>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</si>
  <si>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</si>
  <si>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</si>
  <si>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</si>
  <si>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</si>
  <si>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</si>
  <si>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</si>
  <si>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</si>
  <si>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</si>
  <si>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</si>
  <si>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</si>
  <si>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</si>
  <si>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</si>
  <si>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</si>
  <si>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</si>
  <si>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</si>
  <si>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</si>
  <si>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</si>
  <si>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</si>
  <si>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</si>
  <si>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</si>
  <si>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</si>
  <si>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</si>
  <si>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</si>
  <si>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</si>
  <si>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</si>
  <si>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</si>
  <si>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</si>
  <si>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</si>
  <si>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</si>
  <si>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</si>
  <si>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</si>
  <si>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</si>
  <si>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</si>
  <si>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</si>
  <si>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</si>
  <si>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</si>
  <si>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</si>
  <si>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</si>
  <si>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</si>
  <si>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</si>
  <si>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</si>
  <si>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</si>
  <si>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</si>
  <si>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</si>
  <si>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</si>
  <si>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</si>
  <si>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</si>
  <si>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</si>
  <si>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</si>
  <si>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</si>
  <si>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</si>
  <si>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</si>
  <si>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</si>
  <si>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</si>
  <si>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</si>
  <si>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</si>
  <si>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</si>
  <si>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</si>
  <si>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</si>
  <si>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</si>
  <si>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</si>
  <si>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</si>
  <si>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</si>
  <si>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</si>
  <si>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</si>
  <si>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</si>
  <si>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</si>
  <si>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</si>
  <si>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</si>
  <si>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</si>
  <si>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</si>
  <si>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</si>
  <si>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</si>
  <si>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</si>
  <si>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</si>
  <si>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</si>
  <si>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</si>
  <si>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</si>
  <si>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</si>
  <si>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</si>
  <si>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</si>
  <si>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</si>
  <si>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</si>
  <si>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</si>
  <si>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</si>
  <si>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</si>
  <si>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</si>
  <si>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</si>
  <si>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</si>
  <si>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</si>
  <si>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</si>
  <si>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</si>
  <si>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</si>
  <si>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</si>
  <si>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</si>
  <si>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</si>
  <si>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</si>
  <si>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</si>
  <si>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</si>
  <si>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</si>
  <si>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</si>
  <si>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</si>
  <si>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</si>
  <si>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</si>
  <si>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</si>
  <si>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</si>
  <si>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</si>
  <si>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</si>
  <si>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</si>
  <si>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</si>
  <si>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</si>
  <si>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</si>
  <si>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</si>
  <si>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</si>
  <si>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</si>
  <si>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</si>
  <si>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</si>
  <si>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</si>
  <si>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</si>
  <si>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</si>
  <si>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</si>
  <si>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</si>
  <si>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</si>
  <si>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</si>
  <si>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</si>
  <si>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</si>
  <si>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</si>
  <si>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</si>
  <si>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</si>
  <si>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</si>
  <si>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</si>
  <si>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</si>
  <si>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</si>
  <si>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</si>
  <si>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</si>
  <si>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</si>
  <si>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</si>
  <si>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</si>
  <si>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</si>
  <si>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</si>
  <si>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</si>
  <si>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</si>
  <si>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</si>
  <si>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</si>
  <si>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</si>
  <si>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</si>
  <si>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</si>
  <si>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</si>
  <si>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</si>
  <si>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</si>
  <si>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</si>
  <si>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</si>
  <si>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</si>
  <si>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</si>
  <si>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</si>
  <si>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</si>
  <si>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</si>
  <si>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</si>
  <si>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</si>
  <si>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</si>
  <si>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</si>
  <si>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</si>
  <si>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</si>
  <si>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</si>
  <si>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</si>
  <si>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</si>
  <si>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</si>
  <si>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</si>
  <si>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</si>
  <si>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</si>
  <si>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</si>
  <si>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</si>
  <si>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</si>
  <si>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</si>
  <si>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</si>
  <si>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</si>
  <si>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</si>
  <si>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</si>
  <si>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</si>
  <si>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</si>
  <si>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</si>
  <si>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</si>
  <si>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</si>
  <si>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</si>
  <si>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</si>
  <si>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</si>
  <si>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</si>
  <si>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</si>
  <si>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</si>
  <si>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</si>
  <si>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</si>
  <si>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</si>
  <si>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</si>
  <si>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</si>
  <si>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</si>
  <si>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</si>
  <si>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</si>
  <si>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</si>
  <si>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</si>
  <si>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</si>
  <si>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</si>
  <si>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</si>
  <si>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</si>
  <si>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</si>
  <si>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</si>
  <si>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</si>
  <si>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</si>
  <si>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</si>
  <si>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</si>
  <si>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</si>
  <si>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</si>
  <si>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</si>
  <si>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</si>
  <si>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</si>
  <si>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</si>
  <si>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</si>
  <si>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</si>
  <si>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</si>
  <si>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</si>
  <si>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</si>
  <si>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</si>
  <si>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</si>
  <si>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</si>
  <si>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</si>
  <si>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</si>
  <si>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</si>
  <si>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</si>
  <si>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</si>
  <si>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</si>
  <si>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</si>
  <si>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</si>
  <si>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</si>
  <si>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</si>
  <si>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</si>
  <si>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</si>
  <si>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</si>
  <si>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</si>
  <si>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</si>
  <si>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</si>
  <si>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</si>
  <si>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</si>
  <si>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</si>
  <si>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</si>
  <si>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</si>
  <si>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</si>
  <si>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</si>
  <si>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</si>
  <si>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</si>
  <si>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</si>
  <si>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</si>
  <si>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</si>
  <si>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</si>
  <si>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</si>
  <si>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</si>
  <si>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</si>
  <si>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</si>
  <si>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</si>
  <si>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</si>
  <si>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</si>
  <si>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</si>
  <si>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</si>
  <si>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</si>
  <si>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</si>
  <si>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</si>
  <si>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</si>
  <si>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</si>
  <si>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</si>
  <si>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</si>
  <si>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</si>
  <si>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</si>
  <si>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</si>
  <si>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</si>
  <si>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</si>
  <si>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</si>
  <si>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</si>
  <si>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</si>
  <si>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</si>
  <si>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</si>
  <si>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</si>
  <si>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</si>
  <si>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</si>
  <si>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</si>
  <si>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</si>
  <si>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</si>
  <si>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</si>
  <si>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</si>
  <si>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</si>
  <si>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</si>
  <si>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</si>
  <si>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</si>
  <si>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</si>
  <si>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</si>
  <si>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</si>
  <si>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</si>
  <si>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</si>
  <si>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</si>
  <si>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</si>
  <si>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</si>
  <si>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</si>
  <si>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</si>
  <si>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</si>
  <si>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</si>
  <si>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</si>
  <si>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</si>
  <si>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</si>
  <si>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</si>
  <si>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</si>
  <si>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</si>
  <si>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</si>
  <si>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</si>
  <si>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</si>
  <si>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</si>
  <si>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</si>
  <si>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</si>
  <si>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</si>
  <si>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</si>
  <si>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</si>
  <si>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</si>
  <si>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</si>
  <si>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</si>
  <si>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</si>
  <si>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</si>
  <si>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</si>
  <si>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</si>
  <si>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</si>
  <si>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</si>
  <si>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</si>
  <si>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</si>
  <si>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</si>
  <si>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</si>
  <si>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</si>
  <si>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</si>
  <si>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</si>
  <si>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</si>
  <si>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</si>
  <si>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</si>
  <si>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</si>
  <si>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</si>
  <si>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</si>
  <si>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</si>
  <si>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</si>
  <si>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</si>
  <si>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</si>
  <si>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</si>
  <si>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</si>
  <si>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</si>
  <si>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</si>
  <si>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</si>
  <si>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</si>
  <si>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</si>
  <si>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</si>
  <si>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</si>
  <si>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</si>
  <si>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</si>
  <si>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</si>
  <si>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</si>
  <si>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</si>
  <si>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</si>
  <si>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</si>
  <si>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</si>
  <si>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</si>
  <si>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</si>
  <si>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</si>
  <si>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</si>
  <si>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</si>
  <si>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</si>
  <si>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</si>
  <si>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</si>
  <si>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</si>
  <si>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</si>
  <si>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</si>
  <si>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</si>
  <si>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</si>
  <si>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</si>
  <si>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</si>
  <si>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</si>
  <si>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</si>
  <si>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</si>
  <si>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</si>
  <si>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</si>
  <si>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</si>
  <si>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</si>
  <si>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</si>
  <si>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</si>
  <si>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</si>
  <si>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</si>
  <si>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</si>
  <si>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</si>
  <si>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</si>
  <si>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</si>
  <si>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</si>
  <si>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</si>
  <si>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</si>
  <si>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</si>
  <si>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</si>
  <si>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</si>
  <si>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</si>
  <si>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</si>
  <si>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</si>
  <si>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</si>
  <si>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</si>
  <si>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</si>
  <si>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</si>
  <si>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</si>
  <si>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</si>
  <si>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</si>
  <si>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</si>
  <si>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</si>
  <si>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</si>
  <si>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</si>
  <si>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</si>
  <si>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</si>
  <si>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</si>
  <si>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</si>
  <si>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</si>
  <si>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</si>
  <si>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</si>
  <si>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</si>
  <si>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</si>
  <si>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</si>
  <si>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</si>
  <si>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</si>
  <si>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</si>
  <si>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</si>
  <si>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</si>
  <si>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</si>
  <si>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</si>
  <si>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</si>
  <si>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</si>
  <si>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</si>
  <si>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</si>
  <si>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</si>
  <si>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</si>
  <si>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</si>
  <si>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</si>
  <si>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</si>
  <si>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</si>
  <si>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</si>
  <si>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</si>
  <si>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</si>
  <si>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</si>
  <si>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</si>
  <si>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</si>
  <si>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</si>
  <si>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</si>
  <si>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</si>
  <si>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</si>
  <si>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</si>
  <si>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</si>
  <si>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</si>
  <si>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</si>
  <si>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</si>
  <si>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</si>
  <si>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</si>
  <si>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</si>
  <si>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</si>
  <si>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</si>
  <si>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</si>
  <si>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</si>
  <si>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</si>
  <si>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</si>
  <si>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</si>
  <si>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</si>
  <si>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</si>
  <si>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</si>
  <si>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</si>
  <si>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</si>
  <si>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</si>
  <si>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</si>
  <si>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</si>
  <si>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</si>
  <si>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</si>
  <si>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</si>
  <si>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</si>
  <si>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</si>
  <si>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</si>
  <si>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</si>
  <si>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</si>
  <si>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</si>
  <si>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</si>
  <si>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</si>
  <si>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</si>
  <si>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</si>
  <si>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</si>
  <si>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</si>
  <si>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</si>
  <si>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</si>
  <si>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</si>
  <si>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</si>
  <si>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</si>
  <si>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</si>
  <si>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</si>
  <si>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</si>
  <si>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</si>
  <si>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</si>
  <si>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</si>
  <si>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</si>
  <si>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</si>
  <si>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</si>
  <si>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</si>
  <si>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</si>
  <si>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</si>
  <si>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</si>
  <si>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</si>
  <si>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</si>
  <si>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</si>
  <si>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</si>
  <si>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</si>
  <si>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</si>
  <si>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</si>
  <si>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</si>
  <si>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</si>
  <si>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</si>
  <si>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</si>
  <si>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</si>
  <si>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</si>
  <si>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</si>
  <si>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</si>
  <si>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</si>
  <si>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</si>
  <si>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</si>
  <si>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</si>
  <si>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</si>
  <si>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</si>
  <si>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</si>
  <si>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</si>
  <si>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</si>
  <si>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</si>
  <si>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</si>
  <si>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</si>
  <si>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</si>
  <si>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</si>
  <si>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</si>
  <si>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</si>
  <si>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</si>
  <si>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</si>
  <si>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</si>
  <si>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</si>
  <si>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</si>
  <si>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</si>
  <si>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</si>
  <si>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</si>
  <si>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</si>
  <si>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</si>
  <si>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</si>
  <si>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</si>
  <si>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</si>
  <si>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</si>
  <si>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</si>
  <si>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</si>
  <si>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</si>
  <si>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</si>
  <si>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</si>
  <si>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</si>
  <si>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</si>
  <si>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</si>
  <si>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</si>
  <si>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</si>
  <si>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</si>
  <si>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</si>
  <si>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</si>
  <si>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</si>
  <si>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</si>
  <si>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</si>
  <si>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</si>
  <si>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</si>
  <si>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</si>
  <si>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</si>
  <si>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</si>
  <si>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</si>
  <si>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</si>
  <si>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</si>
  <si>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</si>
  <si>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</si>
  <si>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</si>
  <si>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</si>
  <si>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</si>
  <si>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</si>
  <si>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</si>
  <si>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</si>
  <si>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</si>
  <si>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</si>
  <si>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</si>
  <si>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</si>
  <si>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</si>
  <si>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</si>
  <si>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</si>
  <si>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</si>
  <si>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</si>
  <si>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</si>
  <si>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</si>
  <si>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</si>
  <si>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</si>
  <si>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</si>
  <si>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</si>
  <si>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</si>
  <si>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</si>
  <si>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</si>
  <si>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</si>
  <si>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</si>
  <si>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</si>
  <si>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</si>
  <si>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</si>
  <si>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</si>
  <si>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</si>
  <si>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</si>
  <si>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</si>
  <si>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</si>
  <si>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</si>
  <si>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</si>
  <si>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</si>
  <si>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</si>
  <si>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</si>
  <si>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</si>
  <si>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</si>
  <si>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</si>
  <si>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</si>
  <si>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</si>
  <si>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</si>
  <si>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</si>
  <si>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</si>
  <si>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</si>
  <si>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</si>
  <si>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</si>
  <si>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</si>
  <si>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</si>
  <si>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</si>
  <si>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</si>
  <si>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</si>
  <si>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</si>
  <si>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</si>
  <si>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</si>
  <si>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</si>
  <si>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</si>
  <si>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</si>
  <si>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</si>
  <si>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</si>
  <si>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</si>
  <si>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</si>
  <si>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</si>
  <si>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</si>
  <si>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</si>
  <si>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</si>
  <si>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</si>
  <si>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</si>
  <si>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</si>
  <si>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</si>
  <si>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</si>
  <si>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</si>
  <si>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</si>
  <si>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</si>
  <si>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</si>
  <si>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</si>
  <si>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</si>
  <si>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</si>
  <si>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</si>
  <si>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</si>
  <si>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</si>
  <si>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</si>
  <si>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</si>
  <si>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</si>
  <si>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</si>
  <si>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</si>
  <si>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</si>
  <si>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</si>
  <si>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</si>
  <si>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</si>
  <si>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</si>
  <si>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</si>
  <si>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</si>
  <si>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</si>
  <si>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</si>
  <si>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</si>
  <si>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</si>
  <si>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</si>
  <si>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</si>
  <si>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</si>
  <si>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</si>
  <si>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</si>
  <si>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</si>
  <si>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</si>
  <si>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</si>
  <si>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</si>
  <si>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</si>
  <si>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</si>
  <si>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</si>
  <si>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</si>
  <si>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</si>
  <si>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</si>
  <si>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</si>
  <si>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</si>
  <si>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</si>
  <si>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</si>
  <si>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</si>
  <si>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</si>
  <si>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</si>
  <si>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</si>
  <si>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</si>
  <si>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</si>
  <si>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</si>
  <si>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</si>
  <si>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</si>
  <si>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</si>
  <si>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</si>
  <si>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</si>
  <si>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</si>
  <si>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</si>
  <si>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</si>
  <si>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</si>
  <si>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</si>
  <si>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</si>
  <si>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</si>
  <si>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</si>
  <si>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</si>
  <si>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</si>
  <si>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</si>
  <si>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</si>
  <si>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</si>
  <si>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</si>
  <si>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</si>
  <si>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</si>
  <si>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</si>
  <si>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</si>
  <si>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</si>
  <si>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</si>
  <si>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</si>
  <si>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</si>
  <si>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</si>
  <si>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</si>
  <si>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</si>
  <si>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</si>
  <si>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</si>
  <si>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</si>
  <si>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</si>
  <si>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</si>
  <si>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</si>
  <si>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</si>
  <si>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</si>
  <si>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</si>
  <si>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</si>
  <si>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</si>
  <si>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</si>
  <si>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</si>
  <si>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</si>
  <si>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</si>
  <si>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</si>
  <si>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</si>
  <si>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</si>
  <si>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</si>
  <si>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</si>
  <si>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</si>
  <si>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</si>
  <si>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</si>
  <si>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</si>
  <si>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</si>
  <si>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</si>
  <si>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</si>
  <si>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</si>
  <si>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</si>
  <si>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</si>
  <si>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</si>
  <si>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</si>
  <si>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</si>
  <si>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</si>
  <si>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</si>
  <si>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</si>
  <si>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</si>
  <si>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</si>
  <si>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</si>
  <si>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</si>
  <si>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</si>
  <si>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</si>
  <si>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</si>
  <si>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</si>
  <si>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</si>
  <si>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</si>
  <si>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</si>
  <si>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</si>
  <si>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</si>
  <si>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</si>
  <si>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</si>
  <si>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</si>
  <si>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</si>
  <si>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</si>
  <si>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</si>
  <si>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</si>
  <si>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</si>
  <si>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</si>
  <si>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</si>
  <si>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</si>
  <si>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</si>
  <si>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</si>
  <si>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</si>
  <si>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</si>
  <si>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</si>
  <si>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</si>
  <si>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</si>
  <si>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</si>
  <si>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</si>
  <si>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</si>
  <si>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</si>
  <si>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</si>
  <si>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</si>
  <si>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</si>
  <si>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</si>
  <si>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</si>
  <si>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</si>
  <si>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</si>
  <si>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</si>
  <si>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</si>
  <si>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</si>
  <si>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</si>
  <si>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</si>
  <si>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</si>
  <si>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</si>
  <si>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</si>
  <si>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</si>
  <si>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</si>
  <si>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</si>
  <si>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</si>
  <si>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</si>
  <si>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</si>
  <si>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</si>
  <si>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</si>
  <si>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</si>
  <si>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</si>
  <si>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</si>
  <si>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</si>
  <si>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</si>
  <si>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</si>
  <si>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</si>
  <si>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</si>
  <si>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</si>
  <si>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</si>
  <si>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</si>
  <si>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</si>
  <si>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</si>
  <si>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</si>
  <si>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</si>
  <si>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</si>
  <si>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</si>
  <si>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</si>
  <si>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</si>
  <si>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</si>
  <si>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</si>
  <si>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</si>
  <si>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</si>
  <si>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</si>
  <si>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</si>
  <si>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</si>
  <si>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</si>
  <si>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</si>
  <si>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</si>
  <si>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</si>
  <si>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</si>
  <si>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</si>
  <si>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</si>
  <si>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</si>
  <si>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</si>
  <si>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</si>
  <si>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</si>
  <si>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</si>
  <si>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</si>
  <si>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</si>
  <si>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</si>
  <si>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</si>
  <si>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</si>
  <si>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</si>
  <si>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</si>
  <si>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</si>
  <si>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</si>
  <si>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</si>
  <si>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</si>
  <si>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</si>
  <si>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</si>
  <si>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</si>
  <si>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</si>
  <si>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</si>
  <si>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</si>
  <si>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</si>
  <si>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</si>
  <si>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</si>
  <si>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</si>
  <si>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</si>
  <si>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</si>
  <si>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</si>
  <si>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</si>
  <si>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</si>
  <si>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</si>
  <si>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</si>
  <si>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</si>
  <si>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</si>
  <si>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</si>
  <si>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</si>
  <si>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</si>
  <si>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</si>
  <si>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</si>
  <si>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</si>
  <si>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</si>
  <si>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</si>
  <si>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</si>
  <si>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</si>
  <si>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</si>
  <si>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</si>
  <si>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</si>
  <si>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</si>
  <si>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</si>
  <si>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</si>
  <si>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</si>
  <si>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</si>
  <si>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</si>
  <si>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</si>
  <si>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</si>
  <si>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</si>
  <si>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</si>
  <si>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</si>
  <si>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</si>
  <si>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</si>
  <si>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</si>
  <si>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</si>
  <si>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</si>
  <si>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</si>
  <si>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</si>
  <si>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</si>
  <si>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</si>
  <si>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</si>
  <si>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</si>
  <si>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</si>
  <si>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</si>
  <si>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</si>
  <si>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</si>
  <si>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</si>
  <si>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</si>
  <si>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</si>
  <si>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</si>
  <si>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</si>
  <si>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</si>
  <si>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</si>
  <si>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</si>
  <si>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</si>
  <si>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</si>
  <si>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</si>
  <si>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</si>
  <si>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</si>
  <si>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</si>
  <si>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</si>
  <si>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</si>
  <si>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</si>
  <si>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</si>
  <si>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</si>
  <si>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</si>
  <si>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</si>
  <si>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</si>
  <si>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</si>
  <si>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</si>
  <si>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</si>
  <si>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</si>
  <si>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</si>
  <si>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</si>
  <si>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</si>
  <si>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</si>
  <si>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</si>
  <si>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</si>
  <si>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</si>
  <si>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</si>
  <si>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</si>
  <si>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</si>
  <si>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</si>
  <si>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</si>
  <si>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</si>
  <si>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</si>
  <si>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</si>
  <si>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</si>
  <si>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</si>
  <si>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</si>
  <si>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</si>
  <si>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</si>
  <si>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</si>
  <si>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</si>
  <si>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</si>
  <si>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</si>
  <si>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</si>
  <si>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</si>
  <si>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</si>
  <si>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</si>
  <si>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</si>
  <si>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</si>
  <si>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</si>
  <si>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</si>
  <si>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</si>
  <si>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</si>
  <si>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</si>
  <si>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</si>
  <si>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</si>
  <si>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</si>
  <si>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</si>
  <si>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</si>
  <si>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</si>
  <si>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</si>
  <si>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</si>
  <si>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</si>
  <si>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</si>
  <si>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</si>
  <si>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</si>
  <si>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</si>
  <si>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</si>
  <si>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</si>
  <si>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</si>
  <si>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</si>
  <si>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</si>
  <si>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</si>
  <si>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</si>
  <si>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</si>
  <si>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</si>
  <si>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</si>
  <si>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</si>
  <si>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</si>
  <si>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</si>
  <si>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</si>
  <si>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</si>
  <si>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</si>
  <si>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</si>
  <si>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</si>
  <si>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</si>
  <si>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</si>
  <si>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</si>
  <si>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</si>
  <si>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</si>
  <si>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</si>
  <si>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</si>
  <si>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</si>
  <si>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</si>
  <si>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</si>
  <si>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</si>
  <si>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</si>
  <si>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</si>
  <si>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</si>
  <si>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</si>
  <si>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</si>
  <si>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</si>
  <si>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</si>
  <si>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</si>
  <si>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</si>
  <si>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</si>
  <si>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</si>
  <si>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</si>
  <si>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</si>
  <si>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</si>
  <si>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</si>
  <si>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</si>
  <si>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</si>
  <si>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</si>
  <si>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</si>
  <si>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</si>
  <si>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</si>
  <si>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</si>
  <si>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</si>
  <si>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</si>
  <si>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</si>
  <si>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</si>
  <si>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</si>
  <si>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</si>
  <si>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</si>
  <si>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</si>
  <si>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</si>
  <si>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</si>
  <si>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</si>
  <si>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</si>
  <si>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</si>
  <si>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</si>
  <si>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</si>
  <si>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</si>
  <si>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</si>
  <si>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</si>
  <si>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</si>
  <si>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</si>
  <si>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</si>
  <si>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</si>
  <si>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</si>
  <si>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</si>
  <si>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</si>
  <si>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</si>
  <si>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</si>
  <si>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</si>
  <si>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</si>
  <si>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</si>
  <si>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</si>
  <si>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</si>
  <si>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</si>
  <si>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</si>
  <si>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</si>
  <si>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</si>
  <si>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</si>
  <si>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</si>
  <si>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</si>
  <si>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</si>
  <si>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</si>
  <si>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</si>
  <si>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</si>
  <si>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</si>
  <si>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</si>
  <si>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</si>
  <si>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</si>
  <si>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</si>
  <si>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</si>
  <si>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</si>
  <si>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</si>
  <si>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</si>
  <si>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</si>
  <si>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</si>
  <si>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</si>
  <si>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</si>
  <si>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</si>
  <si>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</si>
  <si>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</si>
  <si>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</si>
  <si>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</si>
  <si>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</si>
  <si>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</si>
  <si>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</si>
  <si>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</si>
  <si>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</si>
  <si>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</si>
  <si>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</si>
  <si>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</si>
  <si>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</si>
  <si>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</si>
  <si>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</si>
  <si>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</si>
  <si>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</si>
  <si>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</si>
  <si>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</si>
  <si>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</si>
  <si>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</si>
  <si>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</si>
  <si>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</si>
  <si>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</si>
  <si>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</si>
  <si>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</si>
  <si>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</si>
  <si>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</si>
  <si>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</si>
  <si>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</si>
  <si>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</si>
  <si>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</si>
  <si>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</si>
  <si>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</si>
  <si>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</si>
  <si>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</si>
  <si>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</si>
  <si>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</si>
  <si>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</si>
  <si>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</si>
  <si>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</si>
  <si>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</si>
  <si>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</si>
  <si>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</si>
  <si>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</si>
  <si>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</si>
  <si>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</si>
  <si>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</si>
  <si>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</si>
  <si>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</si>
  <si>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</si>
  <si>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</si>
  <si>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</si>
  <si>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</si>
  <si>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</si>
  <si>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</si>
  <si>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</si>
  <si>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</si>
  <si>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</si>
  <si>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</si>
  <si>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</si>
  <si>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</si>
  <si>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</si>
  <si>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</si>
  <si>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</si>
  <si>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</si>
  <si>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</si>
  <si>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</si>
  <si>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</si>
  <si>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</si>
  <si>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</si>
  <si>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</si>
  <si>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</si>
  <si>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</si>
  <si>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</si>
  <si>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</si>
  <si>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</si>
  <si>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</si>
  <si>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</si>
  <si>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</si>
  <si>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</si>
  <si>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</si>
  <si>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</si>
  <si>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</si>
  <si>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</si>
  <si>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</si>
  <si>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</si>
  <si>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</si>
  <si>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</si>
  <si>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</si>
  <si>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</si>
  <si>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</si>
  <si>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</si>
  <si>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</si>
  <si>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</si>
  <si>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</si>
  <si>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</si>
  <si>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</si>
  <si>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</si>
  <si>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</si>
  <si>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</si>
  <si>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</si>
  <si>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</si>
  <si>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</si>
  <si>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</si>
  <si>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</si>
  <si>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</si>
  <si>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</si>
  <si>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</si>
  <si>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</si>
  <si>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</si>
  <si>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</si>
  <si>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</si>
  <si>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</si>
  <si>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</si>
  <si>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</si>
  <si>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</si>
  <si>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</si>
  <si>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</si>
  <si>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</si>
  <si>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</si>
  <si>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</si>
  <si>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</si>
  <si>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</si>
  <si>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</si>
  <si>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</si>
  <si>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</si>
  <si>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</si>
  <si>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</si>
  <si>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</si>
  <si>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</si>
  <si>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</si>
  <si>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</si>
  <si>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</si>
  <si>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</si>
  <si>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</si>
  <si>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</si>
  <si>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</si>
  <si>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</si>
  <si>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</si>
  <si>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</si>
  <si>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</si>
  <si>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</si>
  <si>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</si>
  <si>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</si>
  <si>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</si>
  <si>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</si>
  <si>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</si>
  <si>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</si>
  <si>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</si>
  <si>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</si>
  <si>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</si>
  <si>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</si>
  <si>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</si>
  <si>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</si>
  <si>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</si>
  <si>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</si>
  <si>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</si>
  <si>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</si>
  <si>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</si>
  <si>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</si>
  <si>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</si>
  <si>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</si>
  <si>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</si>
  <si>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</si>
  <si>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</si>
  <si>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</si>
  <si>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</si>
  <si>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</si>
  <si>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</si>
  <si>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</si>
  <si>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</si>
  <si>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</si>
  <si>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</si>
  <si>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</si>
  <si>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</si>
  <si>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</si>
  <si>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</si>
  <si>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</si>
  <si>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</si>
  <si>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</si>
  <si>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</si>
  <si>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</si>
  <si>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</si>
  <si>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</si>
  <si>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</si>
  <si>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</si>
  <si>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</si>
  <si>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</si>
  <si>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</si>
  <si>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</si>
  <si>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</si>
  <si>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</si>
  <si>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</si>
  <si>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</si>
  <si>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</si>
  <si>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</si>
  <si>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</si>
  <si>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</si>
  <si>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</si>
  <si>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</si>
  <si>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</si>
  <si>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</si>
  <si>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</si>
  <si>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</si>
  <si>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</si>
  <si>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</si>
  <si>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</si>
  <si>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</si>
  <si>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</si>
  <si>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</si>
  <si>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</si>
  <si>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</si>
  <si>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</si>
  <si>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</si>
  <si>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</si>
  <si>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</si>
  <si>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</si>
  <si>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</si>
  <si>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</si>
  <si>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</si>
  <si>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</si>
  <si>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</si>
  <si>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</si>
  <si>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</si>
  <si>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</si>
  <si>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</si>
  <si>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</si>
  <si>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</si>
  <si>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</si>
  <si>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</si>
  <si>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</si>
  <si>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</si>
  <si>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</si>
  <si>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</si>
  <si>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</si>
  <si>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</si>
  <si>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</si>
  <si>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</si>
  <si>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</si>
  <si>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</si>
  <si>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</si>
  <si>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</si>
  <si>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</si>
  <si>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</si>
  <si>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</si>
  <si>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</si>
  <si>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</si>
  <si>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</si>
  <si>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</si>
  <si>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</si>
  <si>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</si>
  <si>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</si>
  <si>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</si>
  <si>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</si>
  <si>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</si>
  <si>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</si>
  <si>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</si>
  <si>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</si>
  <si>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</si>
  <si>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</si>
  <si>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</si>
  <si>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</si>
  <si>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</si>
  <si>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</si>
  <si>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</si>
  <si>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</si>
  <si>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</si>
  <si>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</si>
  <si>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</si>
  <si>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</si>
  <si>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</si>
  <si>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</si>
  <si>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</si>
  <si>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</si>
  <si>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</si>
  <si>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</si>
  <si>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</si>
  <si>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</si>
  <si>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</si>
  <si>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</si>
  <si>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</si>
  <si>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</si>
  <si>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</si>
  <si>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</si>
  <si>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</si>
  <si>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</si>
  <si>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</si>
  <si>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</si>
  <si>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</si>
  <si>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</si>
  <si>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</si>
  <si>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</si>
  <si>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</si>
  <si>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</si>
  <si>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</si>
  <si>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</si>
  <si>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</si>
  <si>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</si>
  <si>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</si>
  <si>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</si>
  <si>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</si>
  <si>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</si>
  <si>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</si>
  <si>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</si>
  <si>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</si>
  <si>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</si>
  <si>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</si>
  <si>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</si>
  <si>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</si>
  <si>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</si>
  <si>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</si>
  <si>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</si>
  <si>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</si>
  <si>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</si>
  <si>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</si>
  <si>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</si>
  <si>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</si>
  <si>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</si>
  <si>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</si>
  <si>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</si>
  <si>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</si>
  <si>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</si>
  <si>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</si>
  <si>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</si>
  <si>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</si>
  <si>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</si>
  <si>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</si>
  <si>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</si>
  <si>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</si>
  <si>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</si>
  <si>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</si>
  <si>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</si>
  <si>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</si>
  <si>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</si>
  <si>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</si>
  <si>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</si>
  <si>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</si>
  <si>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</si>
  <si>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</si>
  <si>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</si>
  <si>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</si>
  <si>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</si>
  <si>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</si>
  <si>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</si>
  <si>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</si>
  <si>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</si>
  <si>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</si>
  <si>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</si>
  <si>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</si>
  <si>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</si>
  <si>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</si>
  <si>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</si>
  <si>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</si>
  <si>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</si>
  <si>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</si>
  <si>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</si>
  <si>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</si>
  <si>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</si>
  <si>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</si>
  <si>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</si>
  <si>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</si>
  <si>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</si>
  <si>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</si>
  <si>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</si>
  <si>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</si>
  <si>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</si>
  <si>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</si>
  <si>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</si>
  <si>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</si>
  <si>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</si>
  <si>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</si>
  <si>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</si>
  <si>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</si>
  <si>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</si>
  <si>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</si>
  <si>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</si>
  <si>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</si>
  <si>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</si>
  <si>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</si>
  <si>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</si>
  <si>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</si>
  <si>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</si>
  <si>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</si>
  <si>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</si>
  <si>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</si>
  <si>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</si>
  <si>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</si>
  <si>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</si>
  <si>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</si>
  <si>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</si>
  <si>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</si>
  <si>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</si>
  <si>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</si>
  <si>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</si>
  <si>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</si>
  <si>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</si>
  <si>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</si>
  <si>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</si>
  <si>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</si>
  <si>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</si>
  <si>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</si>
  <si>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</si>
  <si>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</si>
  <si>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</si>
  <si>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</si>
  <si>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</si>
  <si>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</si>
  <si>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</si>
  <si>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</si>
  <si>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</si>
  <si>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</si>
  <si>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</si>
  <si>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</si>
  <si>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</si>
  <si>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</si>
  <si>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</si>
  <si>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</si>
  <si>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</si>
  <si>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</si>
  <si>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</si>
  <si>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</si>
  <si>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</si>
  <si>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</si>
  <si>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</si>
  <si>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</si>
  <si>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</si>
  <si>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</si>
  <si>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</si>
  <si>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</si>
  <si>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</si>
  <si>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</si>
  <si>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</si>
  <si>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</si>
  <si>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</si>
  <si>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</si>
  <si>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</si>
  <si>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</si>
  <si>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</si>
  <si>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</si>
  <si>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</si>
  <si>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</si>
  <si>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</si>
  <si>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</si>
  <si>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</si>
  <si>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</si>
  <si>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</si>
  <si>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</si>
  <si>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</si>
  <si>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</si>
  <si>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</si>
  <si>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</si>
  <si>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</si>
  <si>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</si>
  <si>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</si>
  <si>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</si>
  <si>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</si>
  <si>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</si>
  <si>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</si>
  <si>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</si>
  <si>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</si>
  <si>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</si>
  <si>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</si>
  <si>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</si>
  <si>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</si>
  <si>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</si>
  <si>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</si>
  <si>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</si>
  <si>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</si>
  <si>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</si>
  <si>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</si>
  <si>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</si>
  <si>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</si>
  <si>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</si>
  <si>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</si>
  <si>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</si>
  <si>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</si>
  <si>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</si>
  <si>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</si>
  <si>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</si>
  <si>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</si>
  <si>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</si>
  <si>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</si>
  <si>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</si>
  <si>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</si>
  <si>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</si>
  <si>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</si>
  <si>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</si>
  <si>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</si>
  <si>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</si>
  <si>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</si>
  <si>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</si>
  <si>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</si>
  <si>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</si>
  <si>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</si>
  <si>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</si>
  <si>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</si>
  <si>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</si>
  <si>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</si>
  <si>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</si>
  <si>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</si>
  <si>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</si>
  <si>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</si>
  <si>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</si>
  <si>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</si>
  <si>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</si>
  <si>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</si>
  <si>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</si>
  <si>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</si>
  <si>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</si>
  <si>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</si>
  <si>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</si>
  <si>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</si>
  <si>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</si>
  <si>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</si>
  <si>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</si>
  <si>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</si>
  <si>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</si>
  <si>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</si>
  <si>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</si>
  <si>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</si>
  <si>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</si>
  <si>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</si>
  <si>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</si>
  <si>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</si>
  <si>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</si>
  <si>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</si>
  <si>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</si>
  <si>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</si>
  <si>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</si>
  <si>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</si>
  <si>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</si>
  <si>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</si>
  <si>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</si>
  <si>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</si>
  <si>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</si>
  <si>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</si>
  <si>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</si>
  <si>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</si>
  <si>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</si>
  <si>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</si>
  <si>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</si>
  <si>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</si>
  <si>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</si>
  <si>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</si>
  <si>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</si>
  <si>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</si>
  <si>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</si>
  <si>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</si>
  <si>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</si>
  <si>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</si>
  <si>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</si>
  <si>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</si>
  <si>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</si>
  <si>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</si>
  <si>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</si>
  <si>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</si>
  <si>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</si>
  <si>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</si>
  <si>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</si>
  <si>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</si>
  <si>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</si>
  <si>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</si>
  <si>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</si>
  <si>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</si>
  <si>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</si>
  <si>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</si>
  <si>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</si>
  <si>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</si>
  <si>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</si>
  <si>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</si>
  <si>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</si>
  <si>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</si>
  <si>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</si>
  <si>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</si>
  <si>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</si>
  <si>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</si>
  <si>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</si>
  <si>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</si>
  <si>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</si>
  <si>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</si>
  <si>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</si>
  <si>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</si>
  <si>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</si>
  <si>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</si>
  <si>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</si>
  <si>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</si>
  <si>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</si>
  <si>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</si>
  <si>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</si>
  <si>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</si>
  <si>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</si>
  <si>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</si>
  <si>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</si>
  <si>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</si>
  <si>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</si>
  <si>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</si>
  <si>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</si>
  <si>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</si>
  <si>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</si>
  <si>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</si>
  <si>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</si>
  <si>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</si>
  <si>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</si>
  <si>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</si>
  <si>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</si>
  <si>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</si>
  <si>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</si>
  <si>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</si>
  <si>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</si>
  <si>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</si>
  <si>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</si>
  <si>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</si>
  <si>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</si>
  <si>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</si>
  <si>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</si>
  <si>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</si>
  <si>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</si>
  <si>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</si>
  <si>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</si>
  <si>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</si>
  <si>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</si>
  <si>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</si>
  <si>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</si>
  <si>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</si>
  <si>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</si>
  <si>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</si>
  <si>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</si>
  <si>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</si>
  <si>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</si>
  <si>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</si>
  <si>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</si>
  <si>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</si>
  <si>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</si>
  <si>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</si>
  <si>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</si>
  <si>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</si>
  <si>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</si>
  <si>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</si>
  <si>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</si>
  <si>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</si>
  <si>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</si>
  <si>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</si>
  <si>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</si>
  <si>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</si>
  <si>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</si>
  <si>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</si>
  <si>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</si>
  <si>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</si>
  <si>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</si>
  <si>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</si>
  <si>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</si>
  <si>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</si>
  <si>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</si>
  <si>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</si>
  <si>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</si>
  <si>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</si>
  <si>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</si>
  <si>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</si>
  <si>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</si>
  <si>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</si>
  <si>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</si>
  <si>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</si>
  <si>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</si>
  <si>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</si>
  <si>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</si>
  <si>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</si>
  <si>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</si>
  <si>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</si>
  <si>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</si>
  <si>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</si>
  <si>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</si>
  <si>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</si>
  <si>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</si>
  <si>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</si>
  <si>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</si>
  <si>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</si>
  <si>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</si>
  <si>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</si>
  <si>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</si>
  <si>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</si>
  <si>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</si>
  <si>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</si>
  <si>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</si>
  <si>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</si>
  <si>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</si>
  <si>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</si>
  <si>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</si>
  <si>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</si>
  <si>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</si>
  <si>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</si>
  <si>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</si>
  <si>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</si>
  <si>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</si>
  <si>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</si>
  <si>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</si>
  <si>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</si>
  <si>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</si>
  <si>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</si>
  <si>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</si>
  <si>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</si>
  <si>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</si>
  <si>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</si>
  <si>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</si>
  <si>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</si>
  <si>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</si>
  <si>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</si>
  <si>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</si>
  <si>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</si>
  <si>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</si>
  <si>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</si>
  <si>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</si>
  <si>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</si>
  <si>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</si>
  <si>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</si>
  <si>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</si>
  <si>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</si>
  <si>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</si>
  <si>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</si>
  <si>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</si>
  <si>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</si>
  <si>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</si>
  <si>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</si>
  <si>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</si>
  <si>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</si>
  <si>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</si>
  <si>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</si>
  <si>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</si>
  <si>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</si>
  <si>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</si>
  <si>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</si>
  <si>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</si>
  <si>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</si>
  <si>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</si>
  <si>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</si>
  <si>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</si>
  <si>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</si>
  <si>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</si>
  <si>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</si>
  <si>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</si>
  <si>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</si>
  <si>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</si>
  <si>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</si>
  <si>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</si>
  <si>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</si>
  <si>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</si>
  <si>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</si>
  <si>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</si>
  <si>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</si>
  <si>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</si>
  <si>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</si>
  <si>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</si>
  <si>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</si>
  <si>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</si>
  <si>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</si>
  <si>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</si>
  <si>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</si>
  <si>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</si>
  <si>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</si>
  <si>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</si>
  <si>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</si>
  <si>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</si>
  <si>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</si>
  <si>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</si>
  <si>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</si>
  <si>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</si>
  <si>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</si>
  <si>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</si>
  <si>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</si>
  <si>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</si>
  <si>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</si>
  <si>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</si>
  <si>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</si>
  <si>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</si>
  <si>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</si>
  <si>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</si>
  <si>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</si>
  <si>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</si>
  <si>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</si>
  <si>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</si>
  <si>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</si>
  <si>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</si>
  <si>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</si>
  <si>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</si>
  <si>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</si>
  <si>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</si>
  <si>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</si>
  <si>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</si>
  <si>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</si>
  <si>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</si>
  <si>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</si>
  <si>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</si>
  <si>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</si>
  <si>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</si>
  <si>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</si>
  <si>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</si>
  <si>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</si>
  <si>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</si>
  <si>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</si>
  <si>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</si>
  <si>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</si>
  <si>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</si>
  <si>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</si>
  <si>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</si>
  <si>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</si>
  <si>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</si>
  <si>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</si>
  <si>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</si>
  <si>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</si>
  <si>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</si>
  <si>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</si>
  <si>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</si>
  <si>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</si>
  <si>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</si>
  <si>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</si>
  <si>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</si>
  <si>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</si>
  <si>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</si>
  <si>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</si>
  <si>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</si>
  <si>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</si>
  <si>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</si>
  <si>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</si>
  <si>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</si>
  <si>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</si>
  <si>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</si>
  <si>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</si>
  <si>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</si>
  <si>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</si>
  <si>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</si>
  <si>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</si>
  <si>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</si>
  <si>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</si>
  <si>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</si>
  <si>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</si>
  <si>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</si>
  <si>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</si>
  <si>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</si>
  <si>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</si>
  <si>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</si>
  <si>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</si>
  <si>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</si>
  <si>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</si>
  <si>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</si>
  <si>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</si>
  <si>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</si>
  <si>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</si>
  <si>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</si>
  <si>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</si>
  <si>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</si>
  <si>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</si>
  <si>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</si>
  <si>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</si>
  <si>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</si>
  <si>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</si>
  <si>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</si>
  <si>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</si>
  <si>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</si>
  <si>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</si>
  <si>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</si>
  <si>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</si>
  <si>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</si>
  <si>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</si>
  <si>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</si>
  <si>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</si>
  <si>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</si>
  <si>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</si>
  <si>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</si>
  <si>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</si>
  <si>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</si>
  <si>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</si>
  <si>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</si>
  <si>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</si>
  <si>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</si>
  <si>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</si>
  <si>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</si>
  <si>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</si>
  <si>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</si>
  <si>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</si>
  <si>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</si>
  <si>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</si>
  <si>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</si>
  <si>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</si>
  <si>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</si>
  <si>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</si>
  <si>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</si>
  <si>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</si>
  <si>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</si>
  <si>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</si>
  <si>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</si>
  <si>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</si>
  <si>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</si>
  <si>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</si>
  <si>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</si>
  <si>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</si>
  <si>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</si>
  <si>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</si>
  <si>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</si>
  <si>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</si>
  <si>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</si>
  <si>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</si>
  <si>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</si>
  <si>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</si>
  <si>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</si>
  <si>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</si>
  <si>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</si>
  <si>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</si>
  <si>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</si>
  <si>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</si>
  <si>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</si>
  <si>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</si>
  <si>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</si>
  <si>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</si>
  <si>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</si>
  <si>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</si>
  <si>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</si>
  <si>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</si>
  <si>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</si>
  <si>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</si>
  <si>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</si>
  <si>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</si>
  <si>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</si>
  <si>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</si>
  <si>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</si>
  <si>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</si>
  <si>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</si>
  <si>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</si>
  <si>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</si>
  <si>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</si>
  <si>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</si>
  <si>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</si>
  <si>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</si>
  <si>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</si>
  <si>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</si>
  <si>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</si>
  <si>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</si>
  <si>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</si>
  <si>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</si>
  <si>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</si>
  <si>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</si>
  <si>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</si>
  <si>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</si>
  <si>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</si>
  <si>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</si>
  <si>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</si>
  <si>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</si>
  <si>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</si>
  <si>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</si>
  <si>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</si>
  <si>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</si>
  <si>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</si>
  <si>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</si>
  <si>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</si>
  <si>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</si>
  <si>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</si>
  <si>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</si>
  <si>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</si>
  <si>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</si>
  <si>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</si>
  <si>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</si>
  <si>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</si>
  <si>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</si>
  <si>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</si>
  <si>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</si>
  <si>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</si>
  <si>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</si>
  <si>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</si>
  <si>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</si>
  <si>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</si>
  <si>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</si>
  <si>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</si>
  <si>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</si>
  <si>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</si>
  <si>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</si>
  <si>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</si>
  <si>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</si>
  <si>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</si>
  <si>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</si>
  <si>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</si>
  <si>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</si>
  <si>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</si>
  <si>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</si>
  <si>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</si>
  <si>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</si>
  <si>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</si>
  <si>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</si>
  <si>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</si>
  <si>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</si>
  <si>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</si>
  <si>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</si>
  <si>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</si>
  <si>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</si>
  <si>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</si>
  <si>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</si>
  <si>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</si>
  <si>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</si>
  <si>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</si>
  <si>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</si>
  <si>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</si>
  <si>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</si>
  <si>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</si>
  <si>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</si>
  <si>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</si>
  <si>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</si>
  <si>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</si>
  <si>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</si>
  <si>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</si>
  <si>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</si>
  <si>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</si>
  <si>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</si>
  <si>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</si>
  <si>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</si>
  <si>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</si>
  <si>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</si>
  <si>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</si>
  <si>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</si>
  <si>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</si>
  <si>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</si>
  <si>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</si>
  <si>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</si>
  <si>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</si>
  <si>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</si>
  <si>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</si>
  <si>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</si>
  <si>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</si>
  <si>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</si>
  <si>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</si>
  <si>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</si>
  <si>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</si>
  <si>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</si>
  <si>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</si>
  <si>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</si>
  <si>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</si>
  <si>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</si>
  <si>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</si>
  <si>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</si>
  <si>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</si>
  <si>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</si>
  <si>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</si>
  <si>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</si>
  <si>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</si>
  <si>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</si>
  <si>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</si>
  <si>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</si>
  <si>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</si>
  <si>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</si>
  <si>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</si>
  <si>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</si>
  <si>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</si>
  <si>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</si>
  <si>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</si>
  <si>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</si>
  <si>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</si>
  <si>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</si>
  <si>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</si>
  <si>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</si>
  <si>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</si>
  <si>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</si>
  <si>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</si>
  <si>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</si>
  <si>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</si>
  <si>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</si>
  <si>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</si>
  <si>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</si>
  <si>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</si>
  <si>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</si>
  <si>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</si>
  <si>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</si>
  <si>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</si>
  <si>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</si>
  <si>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</si>
  <si>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</si>
  <si>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</si>
  <si>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</si>
  <si>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</si>
  <si>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</si>
  <si>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</si>
  <si>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</si>
  <si>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</si>
  <si>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</si>
  <si>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</si>
  <si>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</si>
  <si>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</si>
  <si>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</si>
  <si>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</si>
  <si>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</si>
  <si>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</si>
  <si>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</si>
  <si>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</si>
  <si>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</si>
  <si>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</si>
  <si>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</si>
  <si>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</si>
  <si>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</si>
  <si>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</si>
  <si>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</si>
  <si>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</si>
  <si>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</si>
  <si>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</si>
  <si>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</si>
  <si>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</si>
  <si>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</si>
  <si>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</si>
  <si>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</si>
  <si>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</si>
  <si>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</si>
  <si>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</si>
  <si>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</si>
  <si>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</si>
  <si>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</si>
  <si>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</si>
  <si>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</si>
  <si>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</si>
  <si>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</si>
  <si>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</si>
  <si>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</si>
  <si>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</si>
  <si>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</si>
  <si>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</si>
  <si>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</si>
  <si>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</si>
  <si>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</si>
  <si>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</si>
  <si>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</si>
  <si>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</si>
  <si>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</si>
  <si>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</si>
  <si>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</si>
  <si>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</si>
  <si>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</si>
  <si>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</si>
  <si>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</si>
  <si>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</si>
  <si>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</si>
  <si>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</si>
  <si>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</si>
  <si>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</si>
  <si>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</si>
  <si>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</si>
  <si>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</si>
  <si>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</si>
  <si>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</si>
  <si>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</si>
  <si>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</si>
  <si>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</si>
  <si>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</si>
  <si>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</si>
  <si>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</si>
  <si>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</si>
  <si>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</si>
  <si>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</si>
  <si>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</si>
  <si>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</si>
  <si>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</si>
  <si>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</si>
  <si>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</si>
  <si>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</si>
  <si>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</si>
  <si>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</si>
  <si>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</si>
  <si>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</si>
  <si>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</si>
  <si>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</si>
  <si>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</si>
  <si>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</si>
  <si>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</si>
  <si>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</si>
  <si>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</si>
  <si>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</si>
  <si>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</si>
  <si>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</si>
  <si>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</si>
  <si>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</si>
  <si>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</si>
  <si>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</si>
  <si>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</si>
  <si>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</si>
  <si>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</si>
  <si>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</si>
  <si>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</si>
  <si>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</si>
  <si>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</si>
  <si>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</si>
  <si>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</si>
  <si>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</si>
  <si>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</si>
  <si>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</si>
  <si>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</si>
  <si>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</si>
  <si>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</si>
  <si>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</si>
  <si>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</si>
  <si>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</si>
  <si>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</si>
  <si>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</si>
  <si>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</si>
  <si>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</si>
  <si>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</si>
  <si>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</si>
  <si>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</si>
  <si>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</si>
  <si>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</si>
  <si>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</si>
  <si>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</si>
  <si>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</si>
  <si>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</si>
  <si>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</si>
  <si>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</si>
  <si>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</si>
  <si>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</si>
  <si>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</si>
  <si>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</si>
  <si>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</si>
  <si>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</si>
  <si>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</si>
  <si>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</si>
  <si>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</si>
  <si>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</si>
  <si>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</si>
  <si>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</si>
  <si>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</si>
  <si>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</si>
  <si>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</si>
  <si>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</si>
  <si>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</si>
  <si>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</si>
  <si>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</si>
  <si>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</si>
  <si>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</si>
  <si>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</si>
  <si>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</si>
  <si>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</si>
  <si>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</si>
  <si>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</si>
  <si>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</si>
  <si>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</si>
  <si>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</si>
  <si>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</si>
  <si>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</si>
  <si>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</si>
  <si>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</si>
  <si>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</si>
  <si>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</si>
  <si>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</si>
  <si>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</si>
  <si>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</si>
  <si>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</si>
  <si>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</si>
  <si>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</si>
  <si>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</si>
  <si>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</si>
  <si>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</si>
  <si>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</si>
  <si>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</si>
  <si>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</si>
  <si>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</si>
  <si>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</si>
  <si>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</si>
  <si>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</si>
  <si>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</si>
  <si>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</si>
  <si>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</si>
  <si>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</si>
  <si>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</si>
  <si>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</si>
  <si>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</si>
  <si>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</si>
  <si>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</si>
  <si>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</si>
  <si>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</si>
  <si>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</si>
  <si>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</si>
  <si>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</si>
  <si>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</si>
  <si>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</si>
  <si>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</si>
  <si>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</si>
  <si>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</si>
  <si>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</si>
  <si>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</si>
  <si>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</si>
  <si>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</si>
  <si>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</si>
  <si>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</si>
  <si>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</si>
  <si>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</si>
  <si>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</si>
  <si>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</si>
  <si>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</si>
  <si>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</si>
  <si>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</si>
  <si>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</si>
  <si>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</si>
  <si>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</si>
  <si>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</si>
  <si>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</si>
  <si>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</si>
  <si>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</si>
  <si>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</si>
  <si>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</si>
  <si>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</si>
  <si>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</si>
  <si>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</si>
  <si>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</si>
  <si>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</si>
  <si>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</si>
  <si>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</si>
  <si>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</si>
  <si>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</si>
  <si>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</si>
  <si>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</si>
  <si>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</si>
  <si>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</si>
  <si>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</si>
  <si>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</si>
  <si>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</si>
  <si>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</si>
  <si>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</si>
  <si>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</si>
  <si>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</si>
  <si>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</si>
  <si>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</si>
  <si>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</si>
  <si>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</si>
  <si>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</si>
  <si>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</si>
  <si>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</si>
  <si>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</si>
  <si>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</si>
  <si>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</si>
  <si>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</si>
  <si>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</si>
  <si>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</si>
  <si>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</si>
  <si>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</si>
  <si>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</si>
  <si>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</si>
  <si>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</si>
  <si>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</si>
  <si>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</si>
  <si>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</si>
  <si>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</si>
  <si>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</si>
  <si>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</si>
  <si>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</si>
  <si>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</si>
  <si>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</si>
  <si>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</si>
  <si>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</si>
  <si>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</si>
  <si>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</si>
  <si>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</si>
  <si>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</si>
  <si>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</si>
  <si>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</si>
  <si>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</si>
  <si>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</si>
  <si>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</si>
  <si>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</si>
  <si>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</si>
  <si>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</si>
  <si>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</si>
  <si>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</si>
  <si>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</si>
  <si>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</si>
  <si>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</si>
  <si>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</si>
  <si>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</si>
  <si>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</si>
  <si>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</si>
  <si>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</si>
  <si>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</si>
  <si>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</si>
  <si>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</si>
  <si>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</si>
  <si>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</si>
  <si>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</si>
  <si>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</si>
  <si>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</si>
  <si>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</si>
  <si>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</si>
  <si>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</si>
  <si>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</si>
  <si>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</si>
  <si>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</si>
  <si>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</si>
  <si>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</si>
  <si>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</si>
  <si>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</si>
  <si>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</si>
  <si>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</si>
  <si>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</si>
  <si>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</si>
  <si>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</si>
  <si>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</si>
  <si>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</si>
  <si>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</si>
  <si>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</si>
  <si>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</si>
  <si>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</si>
  <si>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</si>
  <si>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</si>
  <si>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</si>
  <si>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</si>
  <si>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</si>
  <si>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</si>
  <si>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</si>
  <si>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</si>
  <si>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</si>
  <si>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</si>
  <si>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</si>
  <si>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</si>
  <si>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</si>
  <si>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</si>
  <si>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</si>
  <si>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</si>
  <si>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</si>
  <si>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</si>
  <si>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</si>
  <si>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</si>
  <si>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</si>
  <si>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</si>
  <si>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</si>
  <si>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</si>
  <si>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</si>
  <si>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</si>
  <si>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</si>
  <si>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</si>
  <si>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</si>
  <si>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</si>
  <si>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</si>
  <si>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</si>
  <si>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</si>
  <si>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</si>
  <si>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</si>
  <si>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</si>
  <si>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</si>
  <si>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</si>
  <si>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</si>
  <si>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</si>
  <si>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</si>
  <si>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</si>
  <si>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</si>
  <si>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</si>
  <si>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</si>
  <si>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</si>
  <si>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</si>
  <si>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</si>
  <si>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</si>
  <si>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</si>
  <si>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</si>
  <si>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</si>
  <si>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</si>
  <si>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</si>
  <si>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</si>
  <si>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</si>
  <si>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</si>
  <si>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</si>
  <si>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</si>
  <si>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</si>
  <si>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</si>
  <si>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</si>
  <si>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</si>
  <si>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</si>
  <si>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</si>
  <si>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</si>
  <si>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</si>
  <si>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</si>
  <si>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</si>
  <si>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</si>
  <si>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</si>
  <si>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</si>
  <si>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</si>
  <si>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</si>
  <si>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</si>
  <si>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</si>
  <si>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</si>
  <si>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</si>
  <si>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</si>
  <si>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</si>
  <si>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</si>
  <si>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</si>
  <si>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</si>
  <si>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</si>
  <si>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</si>
  <si>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</si>
  <si>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</si>
  <si>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</si>
  <si>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</si>
  <si>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</si>
  <si>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</si>
  <si>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</si>
  <si>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</si>
  <si>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</si>
  <si>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</si>
  <si>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</si>
  <si>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</si>
  <si>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</si>
  <si>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</si>
  <si>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</si>
  <si>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</si>
  <si>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</si>
  <si>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</si>
  <si>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</si>
  <si>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</si>
  <si>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</si>
  <si>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</si>
  <si>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</si>
  <si>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</si>
  <si>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</si>
  <si>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</si>
  <si>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</si>
  <si>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</si>
  <si>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</si>
  <si>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</si>
  <si>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</si>
  <si>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</si>
  <si>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</si>
  <si>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</si>
  <si>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</si>
  <si>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</si>
  <si>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</si>
  <si>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</si>
  <si>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</si>
  <si>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</si>
  <si>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</si>
  <si>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</si>
  <si>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</si>
  <si>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</si>
  <si>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</si>
  <si>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</si>
  <si>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</si>
  <si>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</si>
  <si>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</si>
  <si>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</si>
  <si>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</si>
  <si>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</si>
  <si>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</si>
  <si>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</si>
  <si>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</si>
  <si>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</si>
  <si>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</si>
  <si>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</si>
  <si>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</si>
  <si>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</si>
  <si>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</si>
  <si>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</si>
  <si>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</si>
  <si>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</si>
  <si>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</si>
  <si>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</si>
  <si>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</si>
  <si>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</si>
  <si>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</si>
  <si>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</si>
  <si>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</si>
  <si>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</si>
  <si>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</si>
  <si>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</si>
  <si>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</si>
  <si>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</si>
  <si>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</si>
  <si>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</si>
  <si>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</si>
  <si>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</si>
  <si>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</si>
  <si>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</si>
  <si>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</si>
  <si>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</si>
  <si>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</si>
  <si>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</si>
  <si>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</si>
  <si>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</si>
  <si>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</si>
  <si>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</si>
  <si>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</si>
  <si>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</si>
  <si>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</si>
  <si>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</si>
  <si>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</si>
  <si>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</si>
  <si>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</si>
  <si>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</si>
  <si>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</si>
  <si>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</si>
  <si>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</si>
  <si>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</si>
  <si>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</si>
  <si>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</si>
  <si>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</si>
  <si>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</si>
  <si>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</si>
  <si>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</si>
  <si>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</si>
  <si>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</si>
  <si>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</si>
  <si>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</si>
  <si>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</si>
  <si>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</si>
  <si>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</si>
  <si>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</si>
  <si>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</si>
  <si>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</si>
  <si>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</si>
  <si>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</si>
  <si>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</si>
  <si>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</si>
  <si>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</si>
  <si>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</si>
  <si>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</si>
  <si>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</si>
  <si>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</si>
  <si>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</si>
  <si>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</si>
  <si>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</si>
  <si>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</si>
  <si>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</si>
  <si>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</si>
  <si>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</si>
  <si>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</si>
  <si>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</si>
  <si>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</si>
  <si>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</si>
  <si>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</si>
  <si>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</si>
  <si>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</si>
  <si>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</si>
  <si>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</si>
  <si>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</si>
  <si>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</si>
  <si>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</si>
  <si>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</si>
  <si>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</si>
  <si>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</si>
  <si>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</si>
  <si>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</si>
  <si>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</si>
  <si>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</si>
  <si>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</si>
  <si>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</si>
  <si>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</si>
  <si>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</si>
  <si>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</si>
  <si>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</si>
  <si>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</si>
  <si>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</si>
  <si>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</si>
  <si>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</si>
  <si>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</si>
  <si>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</si>
  <si>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</si>
  <si>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</si>
  <si>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</si>
  <si>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</si>
  <si>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</si>
  <si>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</si>
  <si>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</si>
  <si>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</si>
  <si>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</si>
  <si>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</si>
  <si>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</si>
  <si>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</si>
  <si>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</si>
  <si>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</si>
  <si>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</si>
  <si>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</si>
  <si>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</si>
  <si>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</si>
  <si>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</si>
  <si>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</si>
  <si>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</si>
  <si>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</si>
  <si>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</si>
  <si>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</si>
  <si>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</si>
  <si>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</si>
  <si>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</si>
  <si>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</si>
  <si>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</si>
  <si>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</si>
  <si>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</si>
  <si>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</si>
  <si>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</si>
  <si>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</si>
  <si>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</si>
  <si>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</si>
  <si>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</si>
  <si>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</si>
  <si>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</si>
  <si>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</si>
  <si>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</si>
  <si>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</si>
  <si>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</si>
  <si>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</si>
  <si>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</si>
  <si>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</si>
  <si>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</si>
  <si>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</si>
  <si>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</si>
  <si>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</si>
  <si>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</si>
  <si>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</si>
  <si>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</si>
  <si>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</si>
  <si>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</si>
  <si>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</si>
  <si>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</si>
  <si>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</si>
  <si>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</si>
  <si>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</si>
  <si>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</si>
  <si>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</si>
  <si>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</si>
  <si>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</si>
  <si>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</si>
  <si>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</si>
  <si>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</si>
  <si>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</si>
  <si>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</si>
  <si>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</si>
  <si>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</si>
  <si>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</si>
  <si>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</si>
  <si>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</si>
  <si>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</si>
  <si>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</si>
  <si>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</si>
  <si>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</si>
  <si>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</si>
  <si>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</si>
  <si>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</si>
  <si>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</si>
  <si>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</si>
  <si>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</si>
  <si>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</si>
  <si>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</si>
  <si>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</si>
  <si>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</si>
  <si>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</si>
  <si>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</si>
  <si>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</si>
  <si>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</si>
  <si>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</si>
  <si>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</si>
  <si>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</si>
  <si>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</si>
  <si>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</si>
  <si>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</si>
  <si>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</si>
  <si>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</si>
  <si>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</si>
  <si>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</si>
  <si>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</si>
  <si>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</si>
  <si>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</si>
  <si>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</si>
  <si>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</si>
  <si>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</si>
  <si>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</si>
  <si>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</si>
  <si>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</si>
  <si>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</si>
  <si>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</si>
  <si>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</si>
  <si>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</si>
  <si>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</si>
  <si>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</si>
  <si>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</si>
  <si>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</si>
  <si>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</si>
  <si>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</si>
  <si>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</si>
  <si>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</si>
  <si>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</si>
  <si>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</si>
  <si>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</si>
  <si>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</si>
  <si>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</si>
  <si>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</si>
  <si>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</si>
  <si>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</si>
  <si>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</si>
  <si>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</si>
  <si>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</si>
  <si>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</si>
  <si>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</si>
  <si>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</si>
  <si>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</si>
  <si>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</si>
  <si>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</si>
  <si>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</si>
  <si>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</si>
  <si>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</si>
  <si>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</si>
  <si>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</si>
  <si>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</si>
  <si>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</si>
  <si>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</si>
  <si>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</si>
  <si>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</si>
  <si>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</si>
  <si>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</si>
  <si>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</si>
  <si>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</si>
  <si>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</si>
  <si>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</si>
  <si>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</si>
  <si>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</si>
  <si>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</si>
  <si>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</si>
  <si>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</si>
  <si>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</si>
  <si>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</si>
  <si>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</si>
  <si>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</si>
  <si>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</si>
  <si>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</si>
  <si>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</si>
  <si>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</si>
  <si>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</si>
  <si>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</si>
  <si>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</si>
  <si>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</si>
  <si>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</si>
  <si>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</si>
  <si>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</si>
  <si>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</si>
  <si>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</si>
  <si>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</si>
  <si>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</si>
  <si>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</si>
  <si>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</si>
  <si>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</si>
  <si>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</si>
  <si>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</si>
  <si>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</si>
  <si>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</si>
  <si>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</si>
  <si>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</si>
  <si>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</si>
  <si>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</si>
  <si>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</si>
  <si>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</si>
  <si>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</si>
  <si>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</si>
  <si>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</si>
  <si>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</si>
  <si>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</si>
  <si>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</si>
  <si>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</si>
  <si>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</si>
  <si>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</si>
  <si>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</si>
  <si>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</si>
  <si>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</si>
  <si>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</si>
  <si>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</si>
  <si>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</si>
  <si>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</si>
  <si>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</si>
  <si>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</si>
  <si>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</si>
  <si>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</si>
  <si>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</si>
  <si>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</si>
  <si>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</si>
  <si>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</si>
  <si>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</si>
  <si>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</si>
  <si>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</si>
  <si>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</si>
  <si>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</si>
  <si>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</si>
  <si>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</si>
  <si>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</si>
  <si>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</si>
  <si>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</si>
  <si>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</si>
  <si>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</si>
  <si>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</si>
  <si>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</si>
  <si>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</si>
  <si>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</si>
  <si>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</si>
  <si>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</si>
  <si>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</si>
  <si>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</si>
  <si>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</si>
  <si>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</si>
  <si>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</si>
  <si>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</si>
  <si>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</si>
  <si>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</si>
  <si>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</si>
  <si>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</si>
  <si>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</si>
  <si>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</si>
  <si>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</si>
  <si>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</si>
  <si>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</si>
  <si>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</si>
  <si>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</si>
  <si>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</si>
  <si>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</si>
  <si>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</si>
  <si>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</si>
  <si>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</si>
  <si>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</si>
  <si>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</si>
  <si>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</si>
  <si>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</si>
  <si>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</si>
  <si>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</si>
  <si>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</si>
  <si>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</si>
  <si>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</si>
  <si>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</si>
  <si>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</si>
  <si>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</si>
  <si>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</si>
  <si>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</si>
  <si>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</si>
  <si>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</si>
  <si>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</si>
  <si>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</si>
  <si>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</si>
  <si>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</si>
  <si>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</si>
  <si>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</si>
  <si>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</si>
  <si>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</si>
  <si>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</si>
  <si>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</si>
  <si>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</si>
  <si>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</si>
  <si>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</si>
  <si>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</si>
  <si>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</si>
  <si>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</si>
  <si>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</si>
  <si>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</si>
  <si>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</si>
  <si>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</si>
  <si>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</si>
  <si>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</si>
  <si>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</si>
  <si>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</si>
  <si>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</si>
  <si>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</si>
  <si>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</si>
  <si>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</si>
  <si>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</si>
  <si>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</si>
  <si>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</si>
  <si>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</si>
  <si>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</si>
  <si>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</si>
  <si>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</si>
  <si>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</si>
  <si>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</si>
  <si>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</si>
  <si>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</si>
  <si>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</si>
  <si>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</si>
  <si>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</si>
  <si>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</si>
  <si>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</si>
  <si>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</si>
  <si>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</si>
  <si>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</si>
  <si>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</si>
  <si>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</si>
  <si>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</si>
  <si>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</si>
  <si>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</si>
  <si>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</si>
  <si>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</si>
  <si>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</si>
  <si>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</si>
  <si>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</si>
  <si>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</si>
  <si>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</si>
  <si>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</si>
  <si>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</si>
  <si>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</si>
  <si>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</si>
  <si>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</si>
  <si>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</si>
  <si>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</si>
  <si>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</si>
  <si>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</si>
  <si>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</si>
  <si>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</si>
  <si>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</si>
  <si>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</si>
  <si>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</si>
  <si>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</si>
  <si>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</si>
  <si>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</si>
  <si>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</si>
  <si>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</si>
  <si>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</si>
  <si>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</si>
  <si>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</si>
  <si>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</si>
  <si>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</si>
  <si>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</si>
  <si>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</si>
  <si>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</si>
  <si>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</si>
  <si>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</si>
  <si>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</si>
  <si>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</si>
  <si>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</si>
  <si>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</si>
  <si>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</si>
  <si>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</si>
  <si>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</si>
  <si>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</si>
  <si>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</si>
  <si>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</si>
  <si>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</si>
  <si>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</si>
  <si>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</si>
  <si>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</si>
  <si>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</si>
  <si>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</si>
  <si>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</si>
  <si>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</si>
  <si>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</si>
  <si>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</si>
  <si>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</si>
  <si>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</si>
  <si>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</si>
  <si>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</si>
  <si>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</si>
  <si>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</si>
  <si>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</si>
  <si>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</si>
  <si>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</si>
  <si>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</si>
  <si>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</si>
  <si>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</si>
  <si>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</si>
  <si>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</si>
  <si>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</si>
  <si>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</si>
  <si>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</si>
  <si>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</si>
  <si>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</si>
  <si>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</si>
  <si>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</si>
  <si>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</si>
  <si>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</si>
  <si>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</si>
  <si>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</si>
  <si>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</si>
  <si>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</si>
  <si>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</si>
  <si>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</si>
  <si>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</si>
  <si>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</si>
  <si>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</si>
  <si>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</si>
  <si>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</si>
  <si>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</si>
  <si>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</si>
  <si>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</si>
  <si>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</si>
  <si>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</si>
  <si>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</si>
  <si>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</si>
  <si>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</si>
  <si>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</si>
  <si>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</si>
  <si>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</si>
  <si>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</si>
  <si>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</si>
  <si>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</si>
  <si>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</si>
  <si>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</si>
  <si>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</si>
  <si>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</si>
  <si>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</si>
  <si>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</si>
  <si>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</si>
  <si>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</si>
  <si>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</si>
  <si>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</si>
  <si>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</si>
  <si>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</si>
  <si>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</si>
  <si>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</si>
  <si>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</si>
  <si>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</si>
  <si>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</si>
  <si>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</si>
  <si>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</si>
  <si>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</si>
  <si>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</si>
  <si>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</si>
  <si>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</si>
  <si>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</si>
  <si>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</si>
  <si>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</si>
  <si>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</si>
  <si>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</si>
  <si>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</si>
  <si>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</si>
  <si>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</si>
  <si>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</si>
  <si>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</si>
  <si>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</si>
  <si>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</si>
  <si>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</si>
  <si>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</si>
  <si>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</si>
  <si>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</si>
  <si>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</si>
  <si>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</si>
  <si>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</si>
  <si>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</si>
  <si>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</si>
  <si>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</si>
  <si>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</si>
  <si>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</si>
  <si>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</si>
  <si>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</si>
  <si>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</si>
  <si>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</si>
  <si>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</si>
  <si>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</si>
  <si>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</si>
  <si>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</si>
  <si>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</si>
  <si>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</si>
  <si>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</si>
  <si>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</si>
  <si>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</si>
  <si>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</si>
  <si>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</si>
  <si>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</si>
  <si>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</si>
  <si>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</si>
  <si>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</si>
  <si>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</si>
  <si>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</si>
  <si>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</si>
  <si>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</si>
  <si>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</si>
  <si>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</si>
  <si>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</si>
  <si>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</si>
  <si>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</si>
  <si>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</si>
  <si>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</si>
  <si>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</si>
  <si>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</si>
  <si>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</si>
  <si>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</si>
  <si>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</si>
  <si>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</si>
  <si>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</si>
  <si>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</si>
  <si>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</si>
  <si>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</si>
  <si>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</si>
  <si>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</si>
  <si>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</si>
  <si>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</si>
  <si>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</si>
  <si>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</si>
  <si>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</si>
  <si>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</si>
  <si>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</si>
  <si>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</si>
  <si>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</si>
  <si>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</si>
  <si>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</si>
  <si>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</si>
  <si>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</si>
  <si>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</si>
  <si>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</si>
  <si>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</si>
  <si>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</si>
  <si>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</si>
  <si>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</si>
  <si>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</si>
  <si>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</si>
  <si>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</si>
  <si>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</si>
  <si>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</si>
  <si>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</si>
  <si>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</si>
  <si>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</si>
  <si>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</si>
  <si>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</si>
  <si>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</si>
  <si>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</si>
  <si>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</si>
  <si>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</si>
  <si>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</si>
  <si>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</si>
  <si>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</si>
  <si>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</si>
  <si>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</si>
  <si>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</si>
  <si>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</si>
  <si>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</si>
  <si>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</si>
  <si>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</si>
  <si>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</si>
  <si>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</si>
  <si>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</si>
  <si>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</si>
  <si>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</si>
  <si>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</si>
  <si>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</si>
  <si>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</si>
  <si>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</si>
  <si>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</si>
  <si>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</si>
  <si>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</si>
  <si>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</si>
  <si>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</si>
  <si>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</si>
  <si>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</si>
  <si>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</si>
  <si>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</si>
  <si>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</si>
  <si>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</si>
  <si>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</si>
  <si>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</si>
  <si>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</si>
  <si>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</si>
  <si>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</si>
  <si>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</si>
  <si>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</si>
  <si>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</si>
  <si>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</si>
  <si>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</si>
  <si>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</si>
  <si>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</si>
  <si>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</si>
  <si>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</si>
  <si>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</si>
  <si>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</si>
  <si>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</si>
  <si>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</si>
  <si>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</si>
  <si>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</si>
  <si>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</si>
  <si>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</si>
  <si>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</si>
  <si>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</si>
  <si>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</si>
  <si>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</si>
  <si>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</si>
  <si>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</si>
  <si>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</si>
  <si>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</si>
  <si>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</si>
  <si>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</si>
  <si>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</si>
  <si>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</si>
  <si>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</si>
  <si>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</si>
  <si>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</si>
  <si>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</si>
  <si>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</si>
  <si>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</si>
  <si>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</si>
  <si>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</si>
  <si>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</si>
  <si>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</si>
  <si>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</si>
  <si>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</si>
  <si>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</si>
  <si>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</si>
  <si>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</si>
  <si>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</si>
  <si>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</si>
  <si>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</si>
  <si>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</si>
  <si>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</si>
  <si>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</si>
  <si>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</si>
  <si>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</si>
  <si>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</si>
  <si>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</si>
  <si>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</si>
  <si>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</si>
  <si>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</si>
  <si>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</si>
  <si>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</si>
  <si>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</si>
  <si>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</si>
  <si>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</si>
  <si>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</si>
  <si>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</si>
  <si>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</si>
  <si>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</si>
  <si>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</si>
  <si>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</si>
  <si>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</si>
  <si>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</si>
  <si>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</si>
  <si>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</si>
  <si>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</si>
  <si>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</si>
  <si>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</si>
  <si>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</si>
  <si>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</si>
  <si>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</si>
  <si>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</si>
  <si>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</si>
  <si>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</si>
  <si>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</si>
  <si>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</si>
  <si>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</si>
  <si>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</si>
  <si>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</si>
  <si>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</si>
  <si>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</si>
  <si>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</si>
  <si>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</si>
  <si>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</si>
  <si>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</si>
  <si>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</si>
  <si>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</si>
  <si>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</si>
  <si>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</si>
  <si>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</si>
  <si>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</si>
  <si>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</si>
  <si>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</si>
  <si>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</si>
  <si>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</si>
  <si>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</si>
  <si>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</si>
  <si>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</si>
  <si>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</si>
  <si>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</si>
  <si>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</si>
  <si>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</si>
  <si>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</si>
  <si>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</si>
  <si>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</si>
  <si>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</si>
  <si>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</si>
  <si>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</si>
  <si>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</si>
  <si>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</si>
  <si>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</si>
  <si>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</si>
  <si>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</si>
  <si>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</si>
  <si>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</si>
  <si>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</si>
  <si>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</si>
  <si>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</si>
  <si>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</si>
  <si>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</si>
  <si>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</si>
  <si>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</si>
  <si>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</si>
  <si>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</si>
  <si>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</si>
  <si>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</si>
  <si>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</si>
  <si>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</si>
  <si>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</si>
  <si>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</si>
  <si>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</si>
  <si>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</si>
  <si>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</si>
  <si>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</si>
  <si>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</si>
  <si>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</si>
  <si>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</si>
  <si>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</si>
  <si>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</si>
  <si>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</si>
  <si>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</si>
  <si>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</si>
  <si>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</si>
  <si>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</si>
  <si>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</si>
  <si>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</si>
  <si>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</si>
  <si>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</si>
  <si>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</si>
  <si>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</si>
  <si>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</si>
  <si>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</si>
  <si>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</si>
  <si>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</si>
  <si>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</si>
  <si>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</si>
  <si>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</si>
  <si>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</si>
  <si>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</si>
  <si>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</si>
  <si>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</si>
  <si>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</si>
  <si>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</si>
  <si>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</si>
  <si>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</si>
  <si>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</si>
  <si>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</si>
  <si>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</si>
  <si>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</si>
  <si>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</si>
  <si>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</si>
  <si>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</si>
  <si>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</si>
  <si>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</si>
  <si>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</si>
  <si>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</si>
  <si>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</si>
  <si>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</si>
  <si>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</si>
  <si>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</si>
  <si>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</si>
  <si>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</si>
  <si>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</si>
  <si>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</si>
  <si>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</si>
  <si>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</si>
  <si>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</si>
  <si>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</si>
  <si>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</si>
  <si>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</si>
  <si>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</si>
  <si>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</si>
  <si>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</si>
  <si>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</si>
  <si>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</si>
  <si>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</si>
  <si>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</si>
  <si>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</si>
  <si>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</si>
  <si>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</si>
  <si>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</si>
  <si>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</si>
  <si>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</si>
  <si>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</si>
  <si>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</si>
  <si>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</si>
  <si>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</si>
  <si>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</si>
  <si>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</si>
  <si>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</si>
  <si>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</si>
  <si>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</si>
  <si>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</si>
  <si>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</si>
  <si>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</si>
  <si>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</si>
  <si>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</si>
  <si>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</si>
  <si>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</si>
  <si>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</si>
  <si>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</si>
  <si>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</si>
  <si>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</si>
  <si>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</si>
  <si>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</si>
  <si>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</si>
  <si>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</si>
  <si>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</si>
  <si>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</si>
  <si>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</si>
  <si>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</si>
  <si>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</si>
  <si>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</si>
  <si>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</si>
  <si>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</si>
  <si>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</si>
  <si>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</si>
  <si>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</si>
  <si>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</si>
  <si>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</si>
  <si>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</si>
  <si>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</si>
  <si>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</si>
  <si>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</si>
  <si>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</si>
  <si>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</si>
  <si>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</si>
  <si>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</si>
  <si>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</si>
  <si>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</si>
  <si>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</si>
  <si>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</si>
  <si>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</si>
  <si>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</si>
  <si>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</si>
  <si>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</si>
  <si>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</si>
  <si>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</si>
  <si>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</si>
  <si>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</si>
  <si>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</si>
  <si>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</si>
  <si>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</si>
  <si>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</si>
  <si>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</si>
  <si>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</si>
  <si>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</si>
  <si>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</si>
  <si>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</si>
  <si>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</si>
  <si>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</si>
  <si>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</si>
  <si>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</si>
  <si>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</si>
  <si>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</si>
  <si>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</si>
  <si>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</si>
  <si>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</si>
  <si>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</si>
  <si>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</si>
  <si>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</si>
  <si>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</si>
  <si>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</si>
  <si>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</si>
  <si>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</si>
  <si>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</si>
  <si>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</si>
  <si>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</si>
  <si>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</si>
  <si>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</si>
  <si>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</si>
  <si>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</si>
  <si>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</si>
  <si>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</si>
  <si>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</si>
  <si>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</si>
  <si>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</si>
  <si>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</si>
  <si>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</si>
  <si>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</si>
  <si>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</si>
  <si>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</si>
  <si>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</si>
  <si>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</si>
  <si>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</si>
  <si>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</si>
  <si>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</si>
  <si>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</si>
  <si>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</si>
  <si>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</si>
  <si>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</si>
  <si>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</si>
  <si>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</si>
  <si>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</si>
  <si>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</si>
  <si>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</si>
  <si>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</si>
  <si>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</si>
  <si>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</si>
  <si>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</si>
  <si>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</si>
  <si>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</si>
  <si>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</si>
  <si>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</si>
  <si>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</si>
  <si>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</si>
  <si>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</si>
  <si>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</si>
  <si>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</si>
  <si>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</si>
  <si>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</si>
  <si>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</si>
  <si>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</si>
  <si>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</si>
  <si>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</si>
  <si>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</si>
  <si>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</si>
  <si>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</si>
  <si>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</si>
  <si>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</si>
  <si>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</si>
  <si>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</si>
  <si>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</si>
  <si>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</si>
  <si>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</si>
  <si>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</si>
  <si>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</si>
  <si>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</si>
  <si>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</si>
  <si>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</si>
  <si>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</si>
  <si>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</si>
  <si>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</si>
  <si>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</si>
  <si>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</si>
  <si>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</si>
  <si>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</si>
  <si>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</si>
  <si>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</si>
  <si>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</si>
  <si>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</si>
  <si>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</si>
  <si>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</si>
  <si>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</si>
  <si>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</si>
  <si>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</si>
  <si>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</si>
  <si>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</si>
  <si>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</si>
  <si>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</si>
  <si>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</si>
  <si>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</si>
  <si>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</si>
  <si>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</si>
  <si>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</si>
  <si>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</si>
  <si>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</si>
  <si>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</si>
  <si>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</si>
  <si>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</si>
  <si>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</si>
  <si>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</si>
  <si>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</si>
  <si>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</si>
  <si>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</si>
  <si>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</si>
  <si>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</si>
  <si>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</si>
  <si>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</si>
  <si>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</si>
  <si>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</si>
  <si>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</si>
  <si>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</si>
  <si>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</si>
  <si>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</si>
  <si>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</si>
  <si>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</si>
  <si>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</si>
  <si>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</si>
  <si>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</si>
  <si>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</si>
  <si>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</si>
  <si>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</si>
  <si>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</si>
  <si>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</si>
  <si>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</si>
  <si>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</si>
  <si>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</si>
  <si>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</si>
  <si>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</si>
  <si>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</si>
  <si>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</si>
  <si>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</si>
  <si>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</si>
  <si>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</si>
  <si>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</si>
  <si>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</si>
  <si>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</si>
  <si>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</si>
  <si>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</si>
  <si>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</si>
  <si>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</si>
  <si>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</si>
  <si>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</si>
  <si>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</si>
  <si>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</si>
  <si>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</si>
  <si>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</si>
  <si>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</si>
  <si>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</si>
  <si>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</si>
  <si>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</si>
  <si>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</si>
  <si>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</si>
  <si>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</si>
  <si>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</si>
  <si>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</si>
  <si>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</si>
  <si>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</si>
  <si>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</si>
  <si>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</si>
  <si>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</si>
  <si>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</si>
  <si>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</si>
  <si>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</si>
  <si>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</si>
  <si>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</si>
  <si>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</si>
  <si>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</si>
  <si>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</si>
  <si>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</si>
  <si>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</si>
  <si>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</si>
  <si>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</si>
  <si>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</si>
  <si>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</si>
  <si>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</si>
  <si>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</si>
  <si>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</si>
  <si>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</si>
  <si>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</si>
  <si>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</si>
  <si>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</si>
  <si>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</si>
  <si>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</si>
  <si>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</si>
  <si>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</si>
  <si>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</si>
  <si>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</si>
  <si>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</si>
  <si>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</si>
  <si>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</si>
  <si>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</si>
  <si>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</si>
  <si>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</si>
  <si>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</si>
  <si>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</si>
  <si>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</si>
  <si>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</si>
  <si>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</si>
  <si>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</si>
  <si>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</si>
  <si>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</si>
  <si>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</si>
  <si>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</si>
  <si>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</si>
  <si>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</si>
  <si>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</si>
  <si>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</si>
  <si>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</si>
  <si>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</si>
  <si>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</si>
  <si>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</si>
  <si>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</si>
  <si>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</si>
  <si>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</si>
  <si>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</si>
  <si>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</si>
  <si>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</si>
  <si>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</si>
  <si>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</si>
  <si>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</si>
  <si>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</si>
  <si>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</si>
  <si>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</si>
  <si>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</si>
  <si>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</si>
  <si>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</si>
  <si>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</si>
  <si>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</si>
  <si>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</si>
  <si>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</si>
  <si>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</si>
  <si>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</si>
  <si>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</si>
  <si>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</si>
  <si>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</si>
  <si>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</si>
  <si>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</si>
  <si>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</si>
  <si>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</si>
  <si>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</si>
  <si>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</si>
  <si>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</si>
  <si>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</si>
  <si>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</si>
  <si>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</si>
  <si>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</si>
  <si>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</si>
  <si>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</si>
  <si>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</si>
  <si>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</si>
  <si>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</si>
  <si>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</si>
  <si>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</si>
  <si>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</si>
  <si>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</si>
  <si>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</si>
  <si>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</si>
  <si>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</si>
  <si>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</si>
  <si>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</si>
  <si>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</si>
  <si>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</si>
  <si>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</si>
  <si>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</si>
  <si>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</si>
  <si>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</si>
  <si>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</si>
  <si>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</si>
  <si>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</si>
  <si>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</si>
  <si>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</si>
  <si>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</si>
  <si>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</si>
  <si>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</si>
  <si>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</si>
  <si>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</si>
  <si>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</si>
  <si>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</si>
  <si>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</si>
  <si>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</si>
  <si>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</si>
  <si>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</si>
  <si>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</si>
  <si>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</si>
  <si>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</si>
  <si>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</si>
  <si>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</si>
  <si>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</si>
  <si>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</si>
  <si>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</si>
  <si>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</si>
  <si>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</si>
  <si>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</si>
  <si>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</si>
  <si>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</si>
  <si>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</si>
  <si>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</si>
  <si>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</si>
  <si>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</si>
  <si>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</si>
  <si>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</si>
  <si>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</si>
  <si>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</si>
  <si>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</si>
  <si>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</si>
  <si>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</si>
  <si>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</si>
  <si>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</si>
  <si>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</si>
  <si>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</si>
  <si>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</si>
  <si>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</si>
  <si>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</si>
  <si>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</si>
  <si>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</si>
  <si>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</si>
  <si>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</si>
  <si>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</si>
  <si>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</si>
  <si>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</si>
  <si>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</si>
  <si>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</si>
  <si>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</si>
  <si>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</si>
  <si>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</si>
  <si>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</si>
  <si>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</si>
  <si>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</si>
  <si>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</si>
  <si>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</si>
  <si>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</si>
  <si>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</si>
  <si>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</si>
  <si>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</si>
  <si>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</si>
  <si>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</si>
  <si>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</si>
  <si>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</si>
  <si>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</si>
  <si>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</si>
  <si>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</si>
  <si>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</si>
  <si>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</si>
  <si>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</si>
  <si>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</si>
  <si>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</si>
  <si>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</si>
  <si>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</si>
  <si>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</si>
  <si>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</si>
  <si>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</si>
  <si>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</si>
  <si>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</si>
  <si>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</si>
  <si>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</si>
  <si>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</si>
  <si>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</si>
  <si>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</si>
  <si>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</si>
  <si>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</si>
  <si>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</si>
  <si>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</si>
  <si>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</si>
  <si>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</si>
  <si>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</si>
  <si>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</si>
  <si>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</si>
  <si>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</si>
  <si>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</si>
  <si>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</si>
  <si>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</si>
  <si>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</si>
  <si>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</si>
  <si>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</si>
  <si>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</si>
  <si>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</si>
  <si>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</si>
  <si>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</si>
  <si>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</si>
  <si>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</si>
  <si>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</si>
  <si>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</si>
  <si>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</si>
  <si>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</si>
  <si>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</si>
  <si>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</si>
  <si>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</si>
  <si>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</si>
  <si>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</si>
  <si>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</si>
  <si>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</si>
  <si>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</si>
  <si>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</si>
  <si>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</si>
  <si>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</si>
  <si>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</si>
  <si>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</si>
  <si>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</si>
  <si>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</si>
  <si>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</si>
  <si>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</si>
  <si>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</si>
  <si>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</si>
  <si>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</si>
  <si>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</si>
  <si>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</si>
  <si>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</si>
  <si>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</si>
  <si>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</si>
  <si>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</si>
  <si>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</si>
  <si>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</si>
  <si>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</si>
  <si>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</si>
  <si>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</si>
  <si>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</si>
  <si>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</si>
  <si>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</si>
  <si>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</si>
  <si>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</si>
  <si>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</si>
  <si>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</si>
  <si>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</si>
  <si>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</si>
  <si>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</si>
  <si>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</si>
  <si>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</si>
  <si>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</si>
  <si>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</si>
  <si>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</si>
  <si>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</si>
  <si>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</si>
  <si>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</si>
  <si>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</si>
  <si>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</si>
  <si>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</si>
  <si>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</si>
  <si>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</si>
  <si>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</si>
  <si>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</si>
  <si>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</si>
  <si>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</si>
  <si>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</si>
  <si>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</si>
  <si>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</si>
  <si>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</si>
  <si>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</si>
  <si>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</si>
  <si>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</si>
  <si>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</si>
  <si>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</si>
  <si>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</si>
  <si>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</si>
  <si>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</si>
  <si>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</si>
  <si>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</si>
  <si>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</si>
  <si>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</si>
  <si>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</si>
  <si>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</si>
  <si>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</si>
  <si>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</si>
  <si>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</si>
  <si>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</si>
  <si>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</si>
  <si>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</si>
  <si>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</si>
  <si>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</si>
  <si>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</si>
  <si>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</si>
  <si>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</si>
  <si>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</si>
  <si>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</si>
  <si>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</si>
  <si>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</si>
  <si>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</si>
  <si>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</si>
  <si>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</si>
  <si>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</si>
  <si>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</si>
  <si>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</si>
  <si>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</si>
  <si>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</si>
  <si>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</si>
  <si>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</si>
  <si>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</si>
  <si>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</si>
  <si>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</si>
  <si>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</si>
  <si>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</si>
  <si>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</si>
  <si>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</si>
  <si>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</si>
  <si>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</si>
  <si>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</si>
  <si>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</si>
  <si>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</si>
  <si>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</si>
  <si>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</si>
  <si>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</si>
  <si>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</si>
  <si>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</si>
  <si>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</si>
  <si>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</si>
  <si>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</si>
  <si>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</si>
  <si>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</si>
  <si>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</si>
  <si>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</si>
  <si>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</si>
  <si>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</si>
  <si>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</si>
  <si>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</si>
  <si>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</si>
  <si>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</si>
  <si>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</si>
  <si>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</si>
  <si>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</si>
  <si>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</si>
  <si>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</si>
  <si>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</si>
  <si>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</si>
  <si>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</si>
  <si>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</si>
  <si>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</si>
  <si>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</si>
  <si>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</si>
  <si>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</si>
  <si>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</si>
  <si>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</si>
  <si>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</si>
  <si>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</si>
  <si>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</si>
  <si>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</si>
  <si>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</si>
  <si>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</si>
  <si>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</si>
  <si>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</si>
  <si>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</si>
  <si>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</si>
  <si>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</si>
  <si>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</si>
  <si>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</si>
  <si>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</si>
  <si>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</si>
  <si>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</si>
  <si>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</si>
  <si>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</si>
  <si>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</si>
  <si>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</si>
  <si>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</si>
  <si>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</si>
  <si>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</si>
  <si>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</si>
  <si>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</si>
  <si>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</si>
  <si>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</si>
  <si>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</si>
  <si>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</si>
  <si>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</si>
  <si>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</si>
  <si>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</si>
  <si>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</si>
  <si>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</si>
  <si>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</si>
  <si>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</si>
  <si>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</si>
  <si>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</si>
  <si>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</si>
  <si>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</si>
  <si>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</si>
  <si>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</si>
  <si>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</si>
  <si>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</si>
  <si>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</si>
  <si>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</si>
  <si>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</si>
  <si>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</si>
  <si>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</si>
  <si>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</si>
  <si>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</si>
  <si>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</si>
  <si>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</si>
  <si>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</si>
  <si>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</si>
  <si>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</si>
  <si>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</si>
  <si>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</si>
  <si>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</si>
  <si>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</si>
  <si>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</si>
  <si>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</si>
  <si>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</si>
  <si>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</si>
  <si>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</si>
  <si>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</si>
  <si>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</si>
  <si>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</si>
  <si>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</si>
  <si>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</si>
  <si>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</si>
  <si>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</si>
  <si>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</si>
  <si>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</si>
  <si>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</si>
  <si>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</si>
  <si>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</si>
  <si>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</si>
  <si>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</si>
  <si>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</si>
  <si>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</si>
  <si>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</si>
  <si>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</si>
  <si>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</si>
  <si>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</si>
  <si>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</si>
  <si>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</si>
  <si>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</si>
  <si>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</si>
  <si>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</si>
  <si>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</si>
  <si>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</si>
  <si>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</si>
  <si>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</si>
  <si>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</si>
  <si>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</si>
  <si>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</si>
  <si>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</si>
  <si>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</si>
  <si>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</si>
  <si>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</si>
  <si>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</si>
  <si>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</si>
  <si>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</si>
  <si>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</si>
  <si>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</si>
  <si>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</si>
  <si>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</si>
  <si>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</si>
  <si>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</si>
  <si>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</si>
  <si>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</si>
  <si>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</si>
  <si>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</si>
  <si>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</si>
  <si>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</si>
  <si>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</si>
  <si>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</si>
  <si>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</si>
  <si>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</si>
  <si>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</si>
  <si>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</si>
  <si>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</si>
  <si>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</si>
  <si>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</si>
  <si>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</si>
  <si>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</si>
  <si>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</si>
  <si>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</si>
  <si>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</si>
  <si>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</si>
  <si>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</si>
  <si>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</si>
  <si>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</si>
  <si>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</si>
  <si>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</si>
  <si>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</si>
  <si>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</si>
  <si>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</si>
  <si>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</si>
  <si>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</si>
  <si>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</si>
  <si>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</si>
  <si>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</si>
  <si>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</si>
  <si>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</si>
  <si>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</si>
  <si>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</si>
  <si>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</si>
  <si>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</si>
  <si>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</si>
  <si>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</si>
  <si>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</si>
  <si>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</si>
  <si>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</si>
  <si>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</si>
  <si>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</si>
  <si>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</si>
  <si>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</si>
  <si>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</si>
  <si>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</si>
  <si>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</si>
  <si>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</si>
  <si>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</si>
  <si>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</si>
  <si>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</si>
  <si>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</si>
  <si>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</si>
  <si>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</si>
  <si>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</si>
  <si>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</si>
  <si>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</si>
  <si>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</si>
  <si>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</si>
  <si>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</si>
  <si>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</si>
  <si>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</si>
  <si>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</si>
  <si>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</si>
  <si>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</si>
  <si>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</si>
  <si>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</si>
  <si>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</si>
  <si>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</si>
  <si>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</si>
  <si>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</si>
  <si>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</si>
  <si>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</si>
  <si>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</si>
  <si>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</si>
  <si>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</si>
  <si>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</si>
  <si>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</si>
  <si>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</si>
  <si>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</si>
  <si>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</si>
  <si>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</si>
  <si>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</si>
  <si>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</si>
  <si>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</si>
  <si>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</si>
  <si>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</si>
  <si>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</si>
  <si>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</si>
  <si>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</si>
  <si>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</si>
  <si>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</si>
  <si>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</si>
  <si>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</si>
  <si>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</si>
  <si>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</si>
  <si>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</si>
  <si>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</si>
  <si>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</si>
  <si>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</si>
  <si>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</si>
  <si>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</si>
  <si>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</si>
  <si>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</si>
  <si>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</si>
  <si>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</si>
  <si>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</si>
  <si>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</si>
  <si>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</si>
  <si>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</si>
  <si>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</si>
  <si>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</si>
  <si>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</si>
  <si>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</si>
  <si>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</si>
  <si>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</si>
  <si>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</si>
  <si>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</si>
  <si>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</si>
  <si>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</si>
  <si>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</si>
  <si>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</si>
  <si>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</si>
  <si>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</si>
  <si>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</si>
  <si>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</si>
  <si>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</si>
  <si>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</si>
  <si>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</si>
  <si>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</si>
  <si>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</si>
  <si>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</si>
  <si>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</si>
  <si>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</si>
  <si>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</si>
  <si>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</si>
  <si>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</si>
  <si>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</si>
  <si>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</si>
  <si>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</si>
  <si>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</si>
  <si>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</si>
  <si>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</si>
  <si>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</si>
  <si>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</si>
  <si>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</si>
  <si>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</si>
  <si>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</si>
  <si>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</si>
  <si>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</si>
  <si>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</si>
  <si>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</si>
  <si>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</si>
  <si>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</si>
  <si>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</si>
  <si>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</si>
  <si>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</si>
  <si>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</si>
  <si>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</si>
  <si>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</si>
  <si>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</si>
  <si>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</si>
  <si>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</si>
  <si>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</si>
  <si>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</si>
  <si>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</si>
  <si>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</si>
  <si>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</si>
  <si>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</si>
  <si>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</si>
  <si>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</si>
  <si>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</si>
  <si>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</si>
  <si>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</si>
  <si>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</si>
  <si>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</si>
  <si>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</si>
  <si>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</si>
  <si>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</si>
  <si>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</si>
  <si>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</si>
  <si>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</si>
  <si>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</si>
  <si>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</si>
  <si>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</si>
  <si>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</si>
  <si>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</si>
  <si>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</si>
  <si>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</si>
  <si>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</si>
  <si>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</si>
  <si>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</si>
  <si>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</si>
  <si>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</si>
  <si>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</si>
  <si>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</si>
  <si>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</si>
  <si>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</si>
  <si>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</si>
  <si>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</si>
  <si>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</si>
  <si>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</si>
  <si>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</si>
  <si>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</si>
  <si>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</si>
  <si>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</si>
  <si>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</si>
  <si>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</si>
  <si>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</si>
  <si>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</si>
  <si>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</si>
  <si>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</si>
  <si>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</si>
  <si>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</si>
  <si>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</si>
  <si>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</si>
  <si>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</si>
  <si>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</si>
  <si>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</si>
  <si>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</si>
  <si>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</si>
  <si>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</si>
  <si>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</si>
  <si>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</si>
  <si>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</si>
  <si>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</si>
  <si>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</si>
  <si>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</si>
  <si>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</si>
  <si>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</si>
  <si>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</si>
  <si>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</si>
  <si>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</si>
  <si>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</si>
  <si>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</si>
  <si>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</si>
  <si>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</si>
  <si>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</si>
  <si>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</si>
  <si>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</si>
  <si>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</si>
  <si>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</si>
  <si>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</si>
  <si>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</si>
  <si>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</si>
  <si>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</si>
  <si>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</si>
  <si>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</si>
  <si>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</si>
  <si>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</si>
  <si>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</si>
  <si>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</si>
  <si>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</si>
  <si>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</si>
  <si>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</si>
  <si>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</si>
  <si>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</si>
  <si>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</si>
  <si>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</si>
  <si>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</si>
  <si>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</si>
  <si>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</si>
  <si>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</si>
  <si>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</si>
  <si>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</si>
  <si>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</si>
  <si>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</si>
  <si>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</si>
  <si>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</si>
  <si>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</si>
  <si>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</si>
  <si>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</si>
  <si>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</si>
  <si>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</si>
  <si>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</si>
  <si>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</si>
  <si>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</si>
  <si>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</si>
  <si>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</si>
  <si>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</si>
  <si>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</si>
  <si>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</si>
  <si>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</si>
  <si>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</si>
  <si>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</si>
  <si>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</si>
  <si>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</si>
  <si>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</si>
  <si>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</si>
  <si>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</si>
  <si>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</si>
  <si>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</si>
  <si>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</si>
  <si>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</si>
  <si>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</si>
  <si>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</si>
  <si>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</si>
  <si>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</si>
  <si>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</si>
  <si>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</si>
  <si>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</si>
  <si>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</si>
  <si>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</si>
  <si>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</si>
  <si>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</si>
  <si>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</si>
  <si>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</si>
  <si>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</si>
  <si>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</si>
  <si>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</si>
  <si>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</si>
  <si>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</si>
  <si>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</si>
  <si>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</si>
  <si>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</si>
  <si>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</si>
  <si>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</si>
  <si>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</si>
  <si>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</si>
  <si>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</si>
  <si>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</si>
  <si>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</si>
  <si>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</si>
  <si>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</si>
  <si>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</si>
  <si>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</si>
  <si>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</si>
  <si>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</si>
  <si>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</si>
  <si>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</si>
  <si>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</si>
  <si>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</si>
  <si>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</si>
  <si>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</si>
  <si>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</si>
  <si>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</si>
  <si>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</si>
  <si>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</si>
  <si>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</si>
  <si>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</si>
  <si>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</si>
  <si>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</si>
  <si>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</si>
  <si>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</si>
  <si>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</si>
  <si>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</si>
  <si>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</si>
  <si>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</si>
  <si>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</si>
  <si>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</si>
  <si>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</si>
  <si>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</si>
  <si>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</si>
  <si>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</si>
  <si>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</si>
  <si>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</si>
  <si>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</si>
  <si>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</si>
  <si>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</si>
  <si>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</si>
  <si>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</si>
  <si>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</si>
  <si>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</si>
  <si>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</si>
  <si>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</si>
  <si>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</si>
  <si>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</si>
  <si>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</si>
  <si>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</si>
  <si>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</si>
  <si>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</si>
  <si>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</si>
  <si>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</si>
  <si>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</si>
  <si>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</si>
  <si>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</si>
  <si>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</si>
  <si>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</si>
  <si>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</si>
  <si>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</si>
  <si>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</si>
  <si>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</si>
  <si>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</si>
  <si>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</si>
  <si>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</si>
  <si>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</si>
  <si>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</si>
  <si>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</si>
  <si>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</si>
  <si>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</si>
  <si>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</si>
  <si>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</si>
  <si>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</si>
  <si>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</si>
  <si>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</si>
  <si>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</si>
  <si>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</si>
  <si>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</si>
  <si>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</si>
  <si>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</si>
  <si>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</si>
  <si>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</si>
  <si>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</si>
  <si>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</si>
  <si>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</si>
  <si>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</si>
  <si>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</si>
  <si>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</si>
  <si>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</si>
  <si>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</si>
  <si>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</si>
  <si>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</si>
  <si>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</si>
  <si>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</si>
  <si>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</si>
  <si>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</si>
  <si>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</si>
  <si>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</si>
  <si>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</si>
  <si>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</si>
  <si>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</si>
  <si>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</si>
  <si>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</si>
  <si>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</si>
  <si>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</si>
  <si>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</si>
  <si>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</si>
  <si>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</si>
  <si>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</si>
  <si>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</si>
  <si>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</si>
  <si>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</si>
  <si>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</si>
  <si>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</si>
  <si>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</si>
  <si>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</si>
  <si>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</si>
  <si>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</si>
  <si>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</si>
  <si>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</si>
  <si>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</si>
  <si>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</si>
  <si>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</si>
  <si>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</si>
  <si>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</si>
  <si>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</si>
  <si>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</si>
  <si>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</si>
  <si>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</si>
  <si>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</si>
  <si>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</si>
  <si>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</si>
  <si>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</si>
  <si>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</si>
  <si>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</si>
  <si>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</si>
  <si>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</si>
  <si>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</si>
  <si>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</si>
  <si>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</si>
  <si>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</si>
  <si>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</si>
  <si>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</si>
  <si>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</si>
  <si>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</si>
  <si>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</si>
  <si>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</si>
  <si>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</si>
  <si>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</si>
  <si>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</si>
  <si>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</si>
  <si>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</si>
  <si>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</si>
  <si>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</si>
  <si>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</si>
  <si>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</si>
  <si>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</si>
  <si>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</si>
  <si>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</si>
  <si>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</si>
  <si>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</si>
  <si>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</si>
  <si>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</si>
  <si>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</si>
  <si>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</si>
  <si>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</si>
  <si>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</si>
  <si>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</si>
  <si>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</si>
  <si>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</si>
  <si>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</si>
  <si>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</si>
  <si>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</si>
  <si>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</si>
  <si>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</si>
  <si>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</si>
  <si>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</si>
  <si>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</si>
  <si>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</si>
  <si>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</si>
  <si>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</si>
  <si>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</si>
  <si>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</si>
  <si>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</si>
  <si>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</si>
  <si>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</si>
  <si>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</si>
  <si>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</si>
  <si>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</si>
  <si>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</si>
  <si>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</si>
  <si>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</si>
  <si>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</si>
  <si>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</si>
  <si>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</si>
  <si>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</si>
  <si>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</si>
  <si>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</si>
  <si>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</si>
  <si>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</si>
  <si>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</si>
  <si>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</si>
  <si>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</si>
  <si>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</si>
  <si>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</si>
  <si>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</si>
  <si>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</si>
  <si>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</si>
  <si>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</si>
  <si>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</si>
  <si>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</si>
  <si>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</si>
  <si>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</si>
  <si>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</si>
  <si>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</si>
  <si>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</si>
  <si>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</si>
  <si>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</si>
  <si>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</si>
  <si>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</si>
  <si>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</si>
  <si>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</si>
  <si>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</si>
  <si>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</si>
  <si>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</si>
  <si>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</si>
  <si>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</si>
  <si>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</si>
  <si>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</si>
  <si>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</si>
  <si>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</si>
  <si>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</si>
  <si>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</si>
  <si>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</si>
  <si>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</si>
  <si>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</si>
  <si>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</si>
  <si>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</si>
  <si>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</si>
  <si>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</si>
  <si>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</si>
  <si>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</si>
  <si>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</si>
  <si>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</si>
  <si>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</si>
  <si>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</si>
  <si>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</si>
  <si>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</si>
  <si>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</si>
  <si>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</si>
  <si>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</si>
  <si>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</si>
  <si>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</si>
  <si>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</si>
  <si>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</si>
  <si>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</si>
  <si>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</si>
  <si>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</si>
  <si>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</si>
  <si>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</si>
  <si>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</si>
  <si>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</si>
  <si>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</si>
  <si>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</si>
  <si>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</si>
  <si>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</si>
  <si>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</si>
  <si>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</si>
  <si>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</si>
  <si>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</si>
  <si>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</si>
  <si>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</si>
  <si>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</si>
  <si>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</si>
  <si>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</si>
  <si>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</si>
  <si>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</si>
  <si>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</si>
  <si>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</si>
  <si>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</si>
  <si>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</si>
  <si>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</si>
  <si>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</si>
  <si>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</si>
  <si>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</si>
  <si>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</si>
  <si>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</si>
  <si>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</si>
  <si>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</si>
  <si>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</si>
  <si>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</si>
  <si>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</si>
  <si>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</si>
  <si>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</si>
  <si>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</si>
  <si>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</si>
  <si>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</si>
  <si>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</si>
  <si>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</si>
  <si>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</si>
  <si>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</si>
  <si>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</si>
  <si>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</si>
  <si>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</si>
  <si>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</si>
  <si>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</si>
  <si>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</si>
  <si>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</si>
  <si>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</si>
  <si>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</si>
  <si>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</si>
  <si>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</si>
  <si>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</si>
  <si>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</si>
  <si>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</si>
  <si>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</si>
  <si>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</si>
  <si>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</si>
  <si>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</si>
  <si>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</si>
  <si>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</si>
  <si>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</si>
  <si>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</si>
  <si>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</si>
  <si>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</si>
  <si>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</si>
  <si>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</si>
  <si>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</si>
  <si>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</si>
  <si>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</si>
  <si>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</si>
  <si>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</si>
  <si>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</si>
  <si>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</si>
  <si>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</si>
  <si>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</si>
  <si>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</si>
  <si>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</si>
  <si>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</si>
  <si>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</si>
  <si>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</si>
  <si>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</si>
  <si>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</si>
  <si>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</si>
  <si>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</si>
  <si>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</si>
  <si>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</si>
  <si>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</si>
  <si>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</si>
  <si>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</si>
  <si>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</si>
  <si>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</si>
  <si>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</si>
  <si>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</si>
  <si>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</si>
  <si>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</si>
  <si>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</si>
  <si>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</si>
  <si>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</si>
  <si>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</si>
  <si>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</si>
  <si>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</si>
  <si>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</si>
  <si>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</si>
  <si>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</si>
  <si>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</si>
  <si>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</si>
  <si>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</si>
  <si>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</si>
  <si>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</si>
  <si>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</si>
  <si>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</si>
  <si>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</si>
  <si>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</si>
  <si>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</si>
  <si>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</si>
  <si>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</si>
  <si>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</si>
  <si>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</si>
  <si>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</si>
  <si>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</si>
  <si>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</si>
  <si>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</si>
  <si>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</si>
  <si>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</si>
  <si>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</si>
  <si>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</si>
  <si>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</si>
  <si>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</si>
  <si>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</si>
  <si>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</si>
  <si>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</si>
  <si>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</si>
  <si>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</si>
  <si>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</si>
  <si>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</si>
  <si>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</si>
  <si>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</si>
  <si>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</si>
  <si>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</si>
  <si>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</si>
  <si>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</si>
  <si>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</si>
  <si>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</si>
  <si>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</si>
  <si>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</si>
  <si>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</si>
  <si>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</si>
  <si>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</si>
  <si>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</si>
  <si>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</si>
  <si>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</si>
  <si>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</si>
  <si>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</si>
  <si>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</si>
  <si>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</si>
  <si>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</si>
  <si>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</si>
  <si>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</si>
  <si>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</si>
  <si>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</si>
  <si>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</si>
  <si>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</si>
  <si>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</si>
  <si>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</si>
  <si>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</si>
  <si>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</si>
  <si>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</si>
  <si>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</si>
  <si>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</si>
  <si>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</si>
  <si>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</si>
  <si>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</si>
  <si>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</si>
  <si>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</si>
  <si>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</si>
  <si>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</si>
  <si>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</si>
  <si>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</si>
  <si>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</si>
  <si>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</si>
  <si>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</si>
  <si>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</si>
  <si>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</si>
  <si>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</si>
  <si>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</si>
  <si>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</si>
  <si>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</si>
  <si>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</si>
  <si>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</si>
  <si>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</si>
  <si>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</si>
  <si>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</si>
  <si>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</si>
  <si>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</si>
  <si>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</si>
  <si>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</si>
  <si>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</si>
  <si>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</si>
  <si>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</si>
  <si>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</si>
  <si>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</si>
  <si>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</si>
  <si>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</si>
  <si>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</si>
  <si>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</si>
  <si>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</si>
  <si>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</si>
  <si>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</si>
  <si>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</si>
  <si>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</si>
  <si>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</si>
  <si>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</si>
  <si>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</si>
  <si>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</si>
  <si>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</si>
  <si>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</si>
  <si>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</si>
  <si>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</si>
  <si>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</si>
  <si>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</si>
  <si>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</si>
  <si>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</si>
  <si>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</si>
  <si>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</si>
  <si>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</si>
  <si>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</si>
  <si>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</si>
  <si>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</si>
  <si>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</si>
  <si>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</si>
  <si>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</si>
  <si>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</si>
  <si>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</si>
  <si>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</si>
  <si>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</si>
  <si>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</si>
  <si>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</si>
  <si>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</si>
  <si>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</si>
  <si>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</si>
  <si>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</si>
  <si>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</si>
  <si>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</si>
  <si>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</si>
  <si>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</si>
  <si>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</si>
  <si>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</si>
  <si>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</si>
  <si>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</si>
  <si>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</si>
  <si>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</si>
  <si>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</si>
  <si>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</si>
  <si>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</si>
  <si>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</si>
  <si>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</si>
  <si>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</si>
  <si>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</si>
  <si>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</si>
  <si>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</si>
  <si>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</si>
  <si>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</si>
  <si>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</si>
  <si>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</si>
  <si>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</si>
  <si>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</si>
  <si>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</si>
  <si>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</si>
  <si>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</si>
  <si>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</si>
  <si>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</si>
  <si>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</si>
  <si>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</si>
  <si>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</si>
  <si>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</si>
  <si>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</si>
  <si>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</si>
  <si>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</si>
  <si>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</si>
  <si>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</si>
  <si>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</si>
  <si>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</si>
  <si>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</si>
  <si>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</si>
  <si>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</si>
  <si>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</si>
  <si>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</si>
  <si>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</si>
  <si>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</si>
  <si>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</si>
  <si>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</si>
  <si>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</si>
  <si>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</si>
  <si>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</si>
  <si>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</si>
  <si>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</si>
  <si>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</si>
  <si>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</si>
  <si>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</si>
  <si>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</si>
  <si>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</si>
  <si>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</si>
  <si>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</si>
  <si>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</si>
  <si>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</si>
  <si>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</si>
  <si>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</si>
  <si>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</si>
  <si>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</si>
  <si>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</si>
  <si>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</si>
  <si>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</si>
  <si>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</si>
  <si>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</si>
  <si>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</si>
  <si>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</si>
  <si>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</si>
  <si>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</si>
  <si>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</si>
  <si>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</si>
  <si>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</si>
  <si>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</si>
  <si>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</si>
  <si>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</si>
  <si>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</si>
  <si>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</si>
  <si>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</si>
  <si>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</si>
  <si>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</si>
  <si>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</si>
  <si>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</si>
  <si>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</si>
  <si>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</si>
  <si>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</si>
  <si>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</si>
  <si>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</si>
  <si>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</si>
  <si>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</si>
  <si>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</si>
  <si>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</si>
  <si>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</si>
  <si>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</si>
  <si>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</si>
  <si>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</si>
  <si>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</si>
  <si>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</si>
  <si>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</si>
  <si>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</si>
  <si>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</si>
  <si>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</si>
  <si>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</si>
  <si>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</si>
  <si>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</si>
  <si>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</si>
  <si>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</si>
  <si>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</si>
  <si>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</si>
  <si>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</si>
  <si>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</si>
  <si>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</si>
  <si>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</si>
  <si>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</si>
  <si>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</si>
  <si>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</si>
  <si>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</si>
  <si>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</si>
  <si>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</si>
  <si>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</si>
  <si>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</si>
  <si>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</si>
  <si>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</si>
  <si>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</si>
  <si>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</si>
  <si>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</si>
  <si>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</si>
  <si>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</si>
  <si>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</si>
  <si>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</si>
  <si>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</si>
  <si>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</si>
  <si>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</si>
  <si>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</si>
  <si>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</si>
  <si>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</si>
  <si>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</si>
  <si>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</si>
  <si>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</si>
  <si>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</si>
  <si>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</si>
  <si>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</si>
  <si>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</si>
  <si>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</si>
  <si>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</si>
  <si>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</si>
  <si>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</si>
  <si>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</si>
  <si>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</si>
  <si>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</si>
  <si>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</si>
  <si>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</si>
  <si>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</si>
  <si>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</si>
  <si>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</si>
  <si>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</si>
  <si>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</si>
  <si>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</si>
  <si>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</si>
  <si>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</si>
  <si>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</si>
  <si>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</si>
  <si>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</si>
  <si>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</si>
  <si>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</si>
  <si>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</si>
  <si>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</si>
  <si>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</si>
  <si>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</si>
  <si>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</si>
  <si>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</si>
  <si>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</si>
  <si>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</si>
  <si>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</si>
  <si>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</si>
  <si>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</si>
  <si>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</si>
  <si>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</si>
  <si>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</si>
  <si>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</si>
  <si>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</si>
  <si>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</si>
  <si>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</si>
  <si>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</si>
  <si>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</si>
  <si>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</si>
  <si>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</si>
  <si>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</si>
  <si>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</si>
  <si>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</si>
  <si>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</si>
  <si>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</si>
  <si>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</si>
  <si>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</si>
  <si>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</si>
  <si>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</si>
  <si>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</si>
  <si>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</si>
  <si>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</si>
  <si>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</si>
  <si>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</si>
  <si>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</si>
  <si>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</si>
  <si>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</si>
  <si>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</si>
  <si>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</si>
  <si>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</si>
  <si>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</si>
  <si>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</si>
  <si>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</si>
  <si>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</si>
  <si>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</si>
  <si>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</si>
  <si>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</si>
  <si>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</si>
  <si>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</si>
  <si>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</si>
  <si>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</si>
  <si>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</si>
  <si>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</si>
  <si>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</si>
  <si>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</si>
  <si>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</si>
  <si>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</si>
  <si>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</si>
  <si>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</si>
  <si>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</si>
  <si>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</si>
  <si>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</si>
  <si>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</si>
  <si>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</si>
  <si>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</si>
  <si>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</si>
  <si>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</si>
  <si>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</si>
  <si>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</si>
  <si>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</si>
  <si>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</si>
  <si>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</si>
  <si>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</si>
  <si>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</si>
  <si>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</si>
  <si>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</si>
  <si>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</si>
  <si>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</si>
  <si>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</si>
  <si>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</si>
  <si>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</si>
  <si>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</si>
  <si>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</si>
  <si>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</si>
  <si>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</si>
  <si>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</si>
  <si>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</si>
  <si>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</si>
  <si>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</si>
  <si>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</si>
  <si>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</si>
  <si>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</si>
  <si>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</si>
  <si>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</si>
  <si>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</si>
  <si>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</si>
  <si>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</si>
  <si>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</si>
  <si>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</si>
  <si>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</si>
  <si>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</si>
  <si>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</si>
  <si>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</si>
  <si>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</si>
  <si>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</si>
  <si>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</si>
  <si>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</si>
  <si>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</si>
  <si>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</si>
  <si>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</si>
  <si>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</si>
  <si>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</si>
  <si>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</si>
  <si>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</si>
  <si>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</si>
  <si>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</si>
  <si>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</si>
  <si>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</si>
  <si>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</si>
  <si>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</si>
  <si>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</si>
  <si>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</si>
  <si>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</si>
  <si>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</si>
  <si>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</si>
  <si>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</si>
  <si>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</si>
  <si>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</si>
  <si>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</si>
  <si>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</si>
  <si>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</si>
  <si>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</si>
  <si>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</si>
  <si>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</si>
  <si>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</si>
  <si>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</si>
  <si>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</si>
  <si>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</si>
  <si>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</si>
  <si>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</si>
  <si>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</si>
  <si>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</si>
  <si>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</si>
  <si>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</si>
  <si>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</si>
  <si>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</si>
  <si>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</si>
  <si>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</si>
  <si>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</si>
  <si>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</si>
  <si>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</si>
  <si>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</si>
  <si>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</si>
  <si>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</si>
  <si>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</si>
  <si>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</si>
  <si>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</si>
  <si>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</si>
  <si>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</si>
  <si>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</si>
  <si>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</si>
  <si>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</si>
  <si>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</si>
  <si>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</si>
  <si>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</si>
  <si>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</si>
  <si>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</si>
  <si>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</si>
  <si>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</si>
  <si>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</si>
  <si>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</si>
  <si>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</si>
  <si>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</si>
  <si>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</si>
  <si>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</si>
  <si>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</si>
  <si>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</si>
  <si>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</si>
  <si>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</si>
  <si>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</si>
  <si>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</si>
  <si>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</si>
  <si>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</si>
  <si>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</si>
  <si>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</si>
  <si>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</si>
  <si>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</si>
  <si>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</si>
  <si>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</si>
  <si>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</si>
  <si>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</si>
  <si>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</si>
  <si>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</si>
  <si>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</si>
  <si>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</si>
  <si>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</si>
  <si>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</si>
  <si>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</si>
  <si>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</si>
  <si>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</si>
  <si>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</si>
  <si>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</si>
  <si>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</si>
  <si>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</si>
  <si>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</si>
  <si>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</si>
  <si>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</si>
  <si>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</si>
  <si>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</si>
  <si>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</si>
  <si>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</si>
  <si>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</si>
  <si>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</si>
  <si>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</si>
  <si>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</si>
  <si>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</si>
  <si>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</si>
  <si>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</si>
  <si>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</si>
  <si>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</si>
  <si>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</si>
  <si>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</si>
  <si>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</si>
  <si>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</si>
  <si>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</si>
  <si>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</si>
  <si>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</si>
  <si>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</si>
  <si>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</si>
  <si>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</si>
  <si>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</si>
  <si>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</si>
  <si>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</si>
  <si>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</si>
  <si>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</si>
  <si>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</si>
  <si>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</si>
  <si>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</si>
  <si>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</si>
  <si>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</si>
  <si>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</si>
  <si>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</si>
  <si>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</si>
  <si>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</si>
  <si>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</si>
  <si>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</si>
  <si>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</si>
  <si>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</si>
  <si>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</si>
  <si>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</si>
  <si>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</si>
  <si>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</si>
  <si>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</si>
  <si>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</si>
  <si>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</si>
  <si>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</si>
  <si>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</si>
  <si>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</si>
  <si>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</si>
  <si>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</si>
  <si>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</si>
  <si>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</si>
  <si>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</si>
  <si>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</si>
  <si>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</si>
  <si>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</si>
  <si>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</si>
  <si>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</si>
  <si>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</si>
  <si>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</si>
  <si>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</si>
  <si>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</si>
  <si>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</si>
  <si>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</si>
  <si>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</si>
  <si>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</si>
  <si>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</si>
  <si>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</si>
  <si>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</si>
  <si>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</si>
  <si>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</si>
  <si>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</si>
  <si>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</si>
  <si>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</si>
  <si>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</si>
  <si>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</si>
  <si>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</si>
  <si>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</si>
  <si>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</si>
  <si>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</si>
  <si>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</si>
  <si>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</si>
  <si>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</si>
  <si>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</si>
  <si>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</si>
  <si>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</si>
  <si>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</si>
  <si>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</si>
  <si>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</si>
  <si>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</si>
  <si>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</si>
  <si>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</si>
  <si>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</si>
  <si>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</si>
  <si>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</si>
  <si>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</si>
  <si>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</si>
  <si>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</si>
  <si>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</si>
  <si>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</si>
  <si>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</si>
  <si>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</si>
  <si>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</si>
  <si>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</si>
  <si>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</si>
  <si>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</si>
  <si>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</si>
  <si>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</si>
  <si>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</si>
  <si>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</si>
  <si>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</si>
  <si>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</si>
  <si>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</si>
  <si>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</si>
  <si>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</si>
  <si>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</si>
  <si>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</si>
  <si>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</si>
  <si>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</si>
  <si>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</si>
  <si>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</si>
  <si>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</si>
  <si>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</si>
  <si>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</si>
  <si>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</si>
  <si>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</si>
  <si>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</si>
  <si>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</si>
  <si>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</si>
  <si>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</si>
  <si>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</si>
  <si>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</si>
  <si>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</si>
  <si>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</si>
  <si>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</si>
  <si>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</si>
  <si>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</si>
  <si>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</si>
  <si>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</si>
  <si>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</si>
  <si>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</si>
  <si>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</si>
  <si>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</si>
  <si>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</si>
  <si>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</si>
  <si>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</si>
  <si>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</si>
  <si>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</si>
  <si>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</si>
  <si>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</si>
  <si>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</si>
  <si>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</si>
  <si>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</si>
  <si>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</si>
  <si>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</si>
  <si>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</si>
  <si>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</si>
  <si>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</si>
  <si>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</si>
  <si>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</si>
  <si>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</si>
  <si>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</si>
  <si>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</si>
  <si>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</si>
  <si>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</si>
  <si>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</si>
  <si>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</si>
  <si>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</si>
  <si>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</si>
  <si>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</si>
  <si>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</si>
  <si>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</si>
  <si>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</si>
  <si>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</si>
  <si>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</si>
  <si>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</si>
  <si>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</si>
  <si>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</si>
  <si>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</si>
  <si>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</si>
  <si>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</si>
  <si>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</si>
  <si>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</si>
  <si>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</si>
  <si>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</si>
  <si>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</si>
  <si>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</si>
  <si>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</si>
  <si>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</si>
  <si>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</si>
  <si>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</si>
  <si>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</si>
  <si>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</si>
  <si>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</si>
  <si>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</si>
  <si>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</si>
  <si>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</si>
  <si>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</si>
  <si>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</si>
  <si>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</si>
  <si>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</si>
  <si>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</si>
  <si>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</si>
  <si>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</si>
  <si>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</si>
  <si>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</si>
  <si>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</si>
  <si>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</si>
  <si>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</si>
  <si>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</si>
  <si>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</si>
  <si>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</si>
  <si>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</si>
  <si>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</si>
  <si>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</si>
  <si>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</si>
  <si>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</si>
  <si>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</si>
  <si>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</si>
  <si>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</si>
  <si>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</si>
  <si>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</si>
  <si>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</si>
  <si>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</si>
  <si>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</si>
  <si>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</si>
  <si>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</si>
  <si>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</si>
  <si>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</si>
  <si>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</si>
  <si>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</si>
  <si>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</si>
  <si>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</si>
  <si>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</si>
  <si>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</si>
  <si>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</si>
  <si>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</si>
  <si>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</si>
  <si>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</si>
  <si>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</si>
  <si>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</si>
  <si>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</si>
  <si>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</si>
  <si>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</si>
  <si>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</si>
  <si>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</si>
  <si>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</si>
  <si>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</si>
  <si>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</si>
  <si>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</si>
  <si>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</si>
  <si>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</si>
  <si>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</si>
  <si>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</si>
  <si>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</si>
  <si>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</si>
  <si>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</si>
  <si>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</si>
  <si>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</si>
  <si>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</si>
  <si>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</si>
  <si>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</si>
  <si>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</si>
  <si>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</si>
  <si>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</si>
  <si>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</si>
  <si>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</si>
  <si>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</si>
  <si>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</si>
  <si>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</si>
  <si>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</si>
  <si>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</si>
  <si>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</si>
  <si>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</si>
  <si>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</si>
  <si>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</si>
  <si>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</si>
  <si>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</si>
  <si>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</si>
  <si>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</si>
  <si>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</si>
  <si>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</si>
  <si>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</si>
  <si>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</si>
  <si>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</si>
  <si>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</si>
  <si>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</si>
  <si>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</si>
  <si>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</si>
  <si>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</si>
  <si>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</si>
  <si>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</si>
  <si>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</si>
  <si>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</si>
  <si>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</si>
  <si>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</si>
  <si>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</si>
  <si>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</si>
  <si>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</si>
  <si>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</si>
  <si>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</si>
  <si>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</si>
  <si>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</si>
  <si>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</si>
  <si>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</si>
  <si>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</si>
  <si>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</si>
  <si>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</si>
  <si>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</si>
  <si>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</si>
  <si>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</si>
  <si>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</si>
  <si>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</si>
  <si>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</si>
  <si>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</si>
  <si>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</si>
  <si>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</si>
  <si>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</si>
  <si>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</si>
  <si>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</si>
  <si>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</si>
  <si>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</si>
  <si>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</si>
  <si>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</si>
  <si>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</si>
  <si>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</si>
  <si>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</si>
  <si>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</si>
  <si>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</si>
  <si>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</si>
  <si>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</si>
  <si>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</si>
  <si>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</si>
  <si>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</si>
  <si>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</si>
  <si>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</si>
  <si>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</si>
  <si>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</si>
  <si>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</si>
  <si>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</si>
  <si>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</si>
  <si>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</si>
  <si>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</si>
  <si>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</si>
  <si>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</si>
  <si>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</si>
  <si>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</si>
  <si>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</si>
  <si>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</si>
  <si>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</si>
  <si>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</si>
  <si>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</si>
  <si>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</si>
  <si>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</si>
  <si>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</si>
  <si>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</si>
  <si>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</si>
  <si>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</si>
  <si>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</si>
  <si>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</si>
  <si>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</si>
  <si>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</si>
  <si>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</si>
  <si>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</si>
  <si>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</si>
  <si>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</si>
  <si>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</si>
  <si>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</si>
  <si>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</si>
  <si>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</si>
  <si>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</si>
  <si>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</si>
  <si>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</si>
  <si>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</si>
  <si>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</si>
  <si>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</si>
  <si>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</si>
  <si>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</si>
  <si>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</si>
  <si>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</si>
  <si>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</si>
  <si>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</si>
  <si>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</si>
  <si>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</si>
  <si>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</si>
  <si>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</si>
  <si>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</si>
  <si>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</si>
  <si>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</si>
  <si>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</si>
  <si>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</si>
  <si>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</si>
  <si>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</si>
  <si>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</si>
  <si>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</si>
  <si>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</si>
  <si>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</si>
  <si>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</si>
  <si>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</si>
  <si>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</si>
  <si>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</si>
  <si>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</si>
  <si>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</si>
  <si>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</si>
  <si>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</si>
  <si>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</si>
  <si>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</si>
  <si>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</si>
  <si>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</si>
  <si>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</si>
  <si>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</si>
  <si>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</si>
  <si>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</si>
  <si>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</si>
  <si>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</si>
  <si>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</si>
  <si>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</si>
  <si>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</si>
  <si>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</si>
  <si>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</si>
  <si>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</si>
  <si>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</si>
  <si>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</si>
  <si>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</si>
  <si>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</si>
  <si>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</si>
  <si>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</si>
  <si>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</si>
  <si>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</si>
  <si>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</si>
  <si>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</si>
  <si>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</si>
  <si>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</si>
  <si>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</si>
  <si>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</si>
  <si>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</si>
  <si>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</si>
  <si>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</si>
  <si>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</si>
  <si>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</si>
  <si>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</si>
  <si>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</si>
  <si>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</si>
  <si>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</si>
  <si>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</si>
  <si>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</si>
  <si>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</si>
  <si>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</si>
  <si>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</si>
  <si>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</si>
  <si>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</si>
  <si>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</si>
  <si>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</si>
  <si>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</si>
  <si>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</si>
  <si>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</si>
  <si>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</si>
  <si>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</si>
  <si>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</si>
  <si>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</si>
  <si>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</si>
  <si>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</si>
  <si>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</si>
  <si>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</si>
  <si>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</si>
  <si>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</si>
  <si>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</si>
  <si>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</si>
  <si>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</si>
  <si>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</si>
  <si>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</si>
  <si>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</si>
  <si>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</si>
  <si>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</si>
  <si>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</si>
  <si>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</si>
  <si>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</si>
  <si>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</si>
  <si>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</si>
  <si>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</si>
  <si>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</si>
  <si>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</si>
  <si>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</si>
  <si>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</si>
  <si>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</si>
  <si>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</si>
  <si>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</si>
  <si>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</si>
  <si>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</si>
  <si>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</si>
  <si>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</si>
  <si>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</si>
  <si>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</si>
  <si>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</si>
  <si>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</si>
  <si>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</si>
  <si>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</si>
  <si>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</si>
  <si>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</si>
  <si>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</si>
  <si>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</si>
  <si>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</si>
  <si>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</si>
  <si>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</si>
  <si>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</si>
  <si>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</si>
  <si>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</si>
  <si>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</si>
  <si>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</si>
  <si>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</si>
  <si>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</si>
  <si>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</si>
  <si>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</si>
  <si>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</si>
  <si>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</si>
  <si>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</si>
  <si>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</si>
  <si>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</si>
  <si>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</si>
  <si>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</si>
  <si>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</si>
  <si>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</si>
  <si>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</si>
  <si>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</si>
  <si>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</si>
  <si>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</si>
  <si>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</si>
  <si>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</si>
  <si>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</si>
  <si>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</si>
  <si>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</si>
  <si>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</si>
  <si>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</si>
  <si>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</si>
  <si>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</si>
  <si>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</si>
  <si>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</si>
  <si>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</si>
  <si>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</si>
  <si>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</si>
  <si>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</si>
  <si>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</si>
  <si>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</si>
  <si>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</si>
  <si>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</si>
  <si>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</si>
  <si>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</si>
  <si>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</si>
  <si>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</si>
  <si>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</si>
  <si>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</si>
  <si>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</si>
  <si>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</si>
  <si>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</si>
  <si>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</si>
  <si>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</si>
  <si>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</si>
  <si>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</si>
  <si>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</si>
  <si>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</si>
  <si>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</si>
  <si>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</si>
  <si>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</si>
  <si>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</si>
  <si>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</si>
  <si>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</si>
  <si>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</si>
  <si>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</si>
  <si>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</si>
  <si>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</si>
  <si>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</si>
  <si>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</si>
  <si>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</si>
  <si>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</si>
  <si>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</si>
  <si>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</si>
  <si>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</si>
  <si>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</si>
  <si>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</si>
  <si>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</si>
  <si>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</si>
  <si>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</si>
  <si>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</si>
  <si>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</si>
  <si>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</si>
  <si>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</si>
  <si>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</si>
  <si>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</si>
  <si>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</si>
  <si>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</si>
  <si>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</si>
  <si>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</si>
  <si>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</si>
  <si>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</si>
  <si>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</si>
  <si>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</si>
  <si>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</si>
  <si>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</si>
  <si>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</si>
  <si>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</si>
  <si>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</si>
  <si>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</si>
  <si>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</si>
  <si>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</si>
  <si>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</si>
  <si>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</si>
  <si>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</si>
  <si>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</si>
  <si>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</si>
  <si>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</si>
  <si>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</si>
  <si>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</si>
  <si>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</si>
  <si>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</si>
  <si>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</si>
  <si>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</si>
  <si>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</si>
  <si>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</si>
  <si>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</si>
  <si>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</si>
  <si>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</si>
  <si>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</si>
  <si>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</si>
  <si>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</si>
  <si>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</si>
  <si>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</si>
  <si>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</si>
  <si>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</si>
  <si>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</si>
  <si>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</si>
  <si>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</si>
  <si>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</si>
  <si>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</si>
  <si>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</si>
  <si>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</si>
  <si>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</si>
  <si>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</si>
  <si>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</si>
  <si>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</si>
  <si>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</si>
  <si>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</si>
  <si>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</si>
  <si>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</si>
  <si>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</si>
  <si>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</si>
  <si>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</si>
  <si>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</si>
  <si>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</si>
  <si>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</si>
  <si>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</si>
  <si>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</si>
  <si>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</si>
  <si>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</si>
  <si>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</si>
  <si>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</si>
  <si>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</si>
  <si>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</si>
  <si>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</si>
  <si>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</si>
  <si>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</si>
  <si>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</si>
  <si>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</si>
  <si>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</si>
  <si>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</si>
  <si>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</si>
  <si>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</si>
  <si>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</si>
  <si>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</si>
  <si>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</si>
  <si>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</si>
  <si>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</si>
  <si>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</si>
  <si>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</si>
  <si>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</si>
  <si>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</si>
  <si>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</si>
  <si>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</si>
  <si>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</si>
  <si>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</si>
  <si>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</si>
  <si>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</si>
  <si>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</si>
  <si>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</si>
  <si>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</si>
  <si>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</si>
  <si>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</si>
  <si>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</si>
  <si>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</si>
  <si>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</si>
  <si>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</si>
  <si>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</si>
  <si>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</si>
  <si>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</si>
  <si>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</si>
  <si>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</si>
  <si>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</si>
  <si>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</si>
  <si>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</si>
  <si>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</si>
  <si>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</si>
  <si>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</si>
  <si>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</si>
  <si>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</si>
  <si>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</si>
  <si>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</si>
  <si>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</si>
  <si>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</si>
  <si>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</si>
  <si>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</si>
  <si>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</si>
  <si>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</si>
  <si>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</si>
  <si>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</si>
  <si>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</si>
  <si>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</si>
  <si>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</si>
  <si>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</si>
  <si>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</si>
  <si>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</si>
  <si>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</si>
  <si>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</si>
  <si>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</si>
  <si>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</si>
  <si>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</si>
  <si>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</si>
  <si>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</si>
  <si>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</si>
  <si>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</si>
  <si>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</si>
  <si>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</si>
  <si>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</si>
  <si>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</si>
  <si>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</si>
  <si>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</si>
  <si>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</si>
  <si>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</si>
  <si>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</si>
  <si>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</si>
  <si>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</si>
  <si>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</si>
  <si>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</si>
  <si>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</si>
  <si>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</si>
  <si>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</si>
  <si>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</si>
  <si>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</si>
  <si>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</si>
  <si>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</si>
  <si>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</si>
  <si>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</si>
  <si>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</si>
  <si>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</si>
  <si>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</si>
  <si>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</si>
  <si>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</si>
  <si>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</si>
  <si>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</si>
  <si>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</si>
  <si>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</si>
  <si>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</si>
  <si>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</si>
  <si>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</si>
  <si>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</si>
  <si>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</si>
  <si>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</si>
  <si>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</si>
  <si>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</si>
  <si>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</si>
  <si>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</si>
  <si>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</si>
  <si>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</si>
  <si>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</si>
  <si>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</si>
  <si>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</si>
  <si>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</si>
  <si>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</si>
  <si>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</si>
  <si>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</si>
  <si>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</si>
  <si>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</si>
  <si>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</si>
  <si>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</si>
  <si>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</si>
  <si>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</si>
  <si>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</si>
  <si>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</si>
  <si>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</si>
  <si>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</si>
  <si>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</si>
  <si>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</si>
  <si>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</si>
  <si>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</si>
  <si>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</si>
  <si>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</si>
  <si>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</si>
  <si>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</si>
  <si>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</si>
  <si>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</si>
  <si>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</si>
  <si>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</si>
  <si>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</si>
  <si>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</si>
  <si>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</si>
  <si>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</si>
  <si>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</si>
  <si>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</si>
  <si>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</si>
  <si>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</si>
  <si>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</si>
  <si>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</si>
  <si>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</si>
  <si>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</si>
  <si>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</si>
  <si>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</si>
  <si>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</si>
  <si>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</si>
  <si>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</si>
  <si>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</si>
  <si>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</si>
  <si>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</si>
  <si>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</si>
  <si>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</si>
  <si>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</si>
  <si>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</si>
  <si>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</si>
  <si>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</si>
  <si>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</si>
  <si>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</si>
  <si>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</si>
  <si>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</si>
  <si>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</si>
  <si>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</si>
  <si>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</si>
  <si>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</si>
  <si>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</si>
  <si>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</si>
  <si>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</si>
  <si>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</si>
  <si>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</si>
  <si>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</si>
  <si>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</si>
  <si>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</si>
  <si>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</si>
  <si>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</si>
  <si>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</si>
  <si>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</si>
  <si>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</si>
  <si>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</si>
  <si>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</si>
  <si>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</si>
  <si>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</si>
  <si>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</si>
  <si>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</si>
  <si>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</si>
  <si>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</si>
  <si>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</si>
  <si>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</si>
  <si>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</si>
  <si>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</si>
  <si>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</si>
  <si>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</si>
  <si>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</si>
  <si>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</si>
  <si>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</si>
  <si>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</si>
  <si>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</si>
  <si>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</si>
  <si>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</si>
  <si>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</si>
  <si>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</si>
  <si>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</si>
  <si>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</si>
  <si>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</si>
  <si>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</si>
  <si>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</si>
  <si>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</si>
  <si>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</si>
  <si>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</si>
  <si>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</si>
  <si>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</si>
  <si>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</si>
  <si>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</si>
  <si>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</si>
  <si>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</si>
  <si>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</si>
  <si>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</si>
  <si>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</si>
  <si>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</si>
  <si>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</si>
  <si>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</si>
  <si>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</si>
  <si>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</si>
  <si>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</si>
  <si>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</si>
  <si>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</si>
  <si>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</si>
  <si>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</si>
  <si>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</si>
  <si>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</si>
  <si>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</si>
  <si>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</si>
  <si>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</si>
  <si>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</si>
  <si>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</si>
  <si>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</si>
  <si>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</si>
  <si>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</si>
  <si>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</si>
  <si>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</si>
  <si>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</si>
  <si>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</si>
  <si>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</si>
  <si>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</si>
  <si>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</si>
  <si>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</si>
  <si>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</si>
  <si>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</si>
  <si>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</si>
  <si>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</si>
  <si>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</si>
  <si>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</si>
  <si>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</si>
  <si>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</si>
  <si>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</si>
  <si>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</si>
  <si>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</si>
  <si>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</si>
  <si>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</si>
  <si>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</si>
  <si>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</si>
  <si>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</si>
  <si>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</si>
  <si>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</si>
  <si>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</si>
  <si>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</si>
  <si>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</si>
  <si>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</si>
  <si>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</si>
  <si>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</si>
  <si>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</si>
  <si>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</si>
  <si>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</si>
  <si>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</si>
  <si>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</si>
  <si>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</si>
  <si>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</si>
  <si>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</si>
  <si>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</si>
  <si>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</si>
  <si>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</si>
  <si>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</si>
  <si>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</si>
  <si>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</si>
  <si>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</si>
  <si>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</si>
  <si>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</si>
  <si>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</si>
  <si>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</si>
  <si>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</si>
  <si>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</si>
  <si>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</si>
  <si>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</si>
  <si>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</si>
  <si>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</si>
  <si>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</si>
  <si>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</si>
  <si>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</si>
  <si>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</si>
  <si>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</si>
  <si>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</si>
  <si>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</si>
  <si>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</si>
  <si>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</si>
  <si>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</si>
  <si>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</si>
  <si>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</si>
  <si>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</si>
  <si>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</si>
  <si>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</si>
  <si>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</si>
  <si>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</si>
  <si>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</si>
  <si>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</si>
  <si>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</si>
  <si>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</si>
  <si>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</si>
  <si>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</si>
  <si>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</si>
  <si>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</si>
  <si>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</si>
  <si>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</si>
  <si>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</si>
  <si>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</si>
  <si>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</si>
  <si>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</si>
  <si>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</si>
  <si>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</si>
  <si>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</si>
  <si>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</si>
  <si>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</si>
  <si>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</si>
  <si>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</si>
  <si>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</si>
  <si>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</si>
  <si>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</si>
  <si>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</si>
  <si>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</si>
  <si>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</si>
  <si>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</si>
  <si>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</si>
  <si>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</si>
  <si>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</si>
  <si>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</si>
  <si>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</si>
  <si>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</si>
  <si>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</si>
  <si>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</si>
  <si>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</si>
  <si>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</si>
  <si>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</si>
  <si>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</si>
  <si>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</si>
  <si>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</si>
  <si>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</si>
  <si>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</si>
  <si>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</si>
  <si>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</si>
  <si>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</si>
  <si>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</si>
  <si>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</si>
  <si>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</si>
  <si>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</si>
  <si>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</si>
  <si>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</si>
  <si>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</si>
  <si>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</si>
  <si>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</si>
  <si>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</si>
  <si>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</si>
  <si>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</si>
  <si>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</si>
  <si>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</si>
  <si>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</si>
  <si>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</si>
  <si>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</si>
  <si>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</si>
  <si>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</si>
  <si>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</si>
  <si>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</si>
  <si>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</si>
  <si>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</si>
  <si>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</si>
  <si>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</si>
  <si>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</si>
  <si>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</si>
  <si>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</si>
  <si>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</si>
  <si>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</si>
  <si>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</si>
  <si>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</si>
  <si>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</si>
  <si>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</si>
  <si>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</si>
  <si>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</si>
  <si>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</si>
  <si>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</si>
  <si>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</si>
  <si>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</si>
  <si>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</si>
  <si>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</si>
  <si>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</si>
  <si>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</si>
  <si>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</si>
  <si>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</si>
  <si>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</si>
  <si>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</si>
  <si>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</si>
  <si>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</si>
  <si>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</si>
  <si>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</si>
  <si>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</si>
  <si>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</si>
  <si>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</si>
  <si>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</si>
  <si>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</si>
  <si>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</si>
  <si>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</si>
  <si>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</si>
  <si>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</si>
  <si>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</si>
  <si>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</si>
  <si>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</si>
  <si>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</si>
  <si>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</si>
  <si>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</si>
  <si>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</si>
  <si>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</si>
  <si>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</si>
  <si>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</si>
  <si>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</si>
  <si>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</si>
  <si>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</si>
  <si>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</si>
  <si>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</si>
  <si>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</si>
  <si>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</si>
  <si>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</si>
  <si>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</si>
  <si>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</si>
  <si>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</si>
  <si>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</si>
  <si>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</si>
  <si>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</si>
  <si>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</si>
  <si>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</si>
  <si>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</si>
  <si>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</si>
  <si>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</si>
  <si>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</si>
  <si>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</si>
  <si>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</si>
  <si>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</si>
  <si>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</si>
  <si>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</si>
  <si>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</si>
  <si>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</si>
  <si>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</si>
  <si>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</si>
  <si>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</si>
  <si>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</si>
  <si>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</si>
  <si>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</si>
  <si>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</si>
  <si>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</si>
  <si>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</si>
  <si>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</si>
  <si>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</si>
  <si>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</si>
  <si>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</si>
  <si>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</si>
  <si>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</si>
  <si>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</si>
  <si>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</si>
  <si>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</si>
  <si>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</si>
  <si>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</si>
  <si>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</si>
  <si>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</si>
  <si>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</si>
  <si>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</si>
  <si>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</si>
  <si>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</si>
  <si>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</si>
  <si>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</si>
  <si>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</si>
  <si>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</si>
  <si>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</si>
  <si>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</si>
  <si>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</si>
  <si>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</si>
  <si>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</si>
  <si>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</si>
  <si>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</si>
  <si>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</si>
  <si>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</si>
  <si>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</si>
  <si>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</si>
  <si>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</si>
  <si>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</si>
  <si>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</si>
  <si>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</si>
  <si>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</si>
  <si>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</si>
  <si>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</si>
  <si>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</si>
  <si>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</si>
  <si>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</si>
  <si>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</si>
  <si>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</si>
  <si>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</si>
  <si>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</si>
  <si>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</si>
  <si>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</si>
  <si>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</si>
  <si>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</si>
  <si>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</si>
  <si>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</si>
  <si>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</si>
  <si>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</si>
  <si>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</si>
  <si>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</si>
  <si>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</si>
  <si>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</si>
  <si>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</si>
  <si>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</si>
  <si>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</si>
  <si>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</si>
  <si>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</si>
  <si>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</si>
  <si>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</si>
  <si>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</si>
  <si>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</si>
  <si>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</si>
  <si>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</si>
  <si>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</si>
  <si>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</si>
  <si>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</si>
  <si>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</si>
  <si>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</si>
  <si>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</si>
  <si>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</si>
  <si>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</si>
  <si>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</si>
  <si>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</si>
  <si>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</si>
  <si>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</si>
  <si>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</si>
  <si>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</si>
  <si>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</si>
  <si>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</si>
  <si>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</si>
  <si>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</si>
  <si>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</si>
  <si>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</si>
  <si>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</si>
  <si>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</si>
  <si>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</si>
  <si>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</si>
  <si>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</si>
  <si>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</si>
  <si>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</si>
  <si>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</si>
  <si>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</si>
  <si>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</si>
  <si>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</si>
  <si>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</si>
  <si>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</si>
  <si>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</si>
  <si>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</si>
  <si>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</si>
  <si>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</si>
  <si>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</si>
  <si>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</si>
  <si>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</si>
  <si>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</si>
  <si>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</si>
  <si>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</si>
  <si>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</si>
  <si>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</si>
  <si>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</si>
  <si>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</si>
  <si>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</si>
  <si>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</si>
  <si>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</si>
  <si>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</si>
  <si>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</si>
  <si>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</si>
  <si>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</si>
  <si>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</si>
  <si>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</si>
  <si>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</si>
  <si>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</si>
  <si>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</si>
  <si>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</si>
  <si>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</si>
  <si>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</si>
  <si>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</si>
  <si>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</si>
  <si>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</si>
  <si>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</si>
  <si>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</si>
  <si>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</si>
  <si>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</si>
  <si>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</si>
  <si>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</si>
  <si>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</si>
  <si>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</si>
  <si>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</si>
  <si>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</si>
  <si>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</si>
  <si>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</si>
  <si>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</si>
  <si>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</si>
  <si>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</si>
  <si>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</si>
  <si>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</si>
  <si>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</si>
  <si>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</si>
  <si>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</si>
  <si>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</si>
  <si>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</si>
  <si>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</si>
  <si>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</si>
  <si>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</si>
  <si>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</si>
  <si>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</si>
  <si>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</si>
  <si>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</si>
  <si>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</si>
  <si>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</si>
  <si>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</si>
  <si>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</si>
  <si>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</si>
  <si>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</si>
  <si>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</si>
  <si>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</si>
  <si>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</si>
  <si>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</si>
  <si>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</si>
  <si>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</si>
  <si>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</si>
  <si>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</si>
  <si>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</si>
  <si>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</si>
  <si>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</si>
  <si>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</si>
  <si>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</si>
  <si>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</si>
  <si>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</si>
  <si>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</si>
  <si>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</si>
  <si>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</si>
  <si>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</si>
  <si>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</si>
  <si>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</si>
  <si>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</si>
  <si>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</si>
  <si>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</si>
  <si>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</si>
  <si>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</si>
  <si>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</si>
  <si>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</si>
  <si>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</si>
  <si>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</si>
  <si>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</si>
  <si>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</si>
  <si>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</si>
  <si>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</si>
  <si>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</si>
  <si>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</si>
  <si>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</si>
  <si>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</si>
  <si>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</si>
  <si>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</si>
  <si>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</si>
  <si>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</si>
  <si>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</si>
  <si>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</si>
  <si>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</si>
  <si>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</si>
  <si>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</si>
  <si>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</si>
  <si>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</si>
  <si>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</si>
  <si>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</si>
  <si>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</si>
  <si>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</si>
  <si>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</si>
  <si>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</si>
  <si>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</si>
  <si>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</si>
  <si>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</si>
  <si>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</si>
  <si>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</si>
  <si>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</si>
  <si>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</si>
  <si>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</si>
  <si>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</si>
  <si>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</si>
  <si>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</si>
  <si>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</si>
  <si>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</si>
  <si>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</si>
  <si>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</si>
  <si>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</si>
  <si>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</si>
  <si>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</si>
  <si>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</si>
  <si>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</si>
  <si>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</si>
  <si>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</si>
  <si>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</si>
  <si>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</si>
  <si>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</si>
  <si>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</si>
  <si>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</si>
  <si>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</si>
  <si>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</si>
  <si>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</si>
  <si>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</si>
  <si>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</si>
  <si>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</si>
  <si>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</si>
  <si>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</si>
  <si>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</si>
  <si>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</si>
  <si>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</si>
  <si>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</si>
  <si>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</si>
  <si>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</si>
  <si>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</si>
  <si>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</si>
  <si>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</si>
  <si>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</si>
  <si>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</si>
  <si>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</si>
  <si>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</si>
  <si>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</si>
  <si>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</si>
  <si>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</si>
  <si>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</si>
  <si>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</si>
  <si>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</si>
  <si>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</si>
  <si>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</si>
  <si>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</si>
  <si>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</si>
  <si>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</si>
  <si>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</si>
  <si>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</si>
  <si>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</si>
  <si>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</si>
  <si>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</si>
  <si>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</si>
  <si>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</si>
  <si>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</si>
  <si>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</si>
  <si>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</si>
  <si>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</si>
  <si>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</si>
  <si>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</si>
  <si>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</si>
  <si>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</si>
  <si>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</si>
  <si>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</si>
  <si>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</si>
  <si>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</si>
  <si>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</si>
  <si>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</si>
  <si>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</si>
  <si>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</si>
  <si>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</si>
  <si>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</si>
  <si>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</si>
  <si>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</si>
  <si>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</si>
  <si>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</si>
  <si>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</si>
  <si>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</si>
  <si>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</si>
  <si>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</si>
  <si>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</si>
  <si>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</si>
  <si>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</si>
  <si>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</si>
  <si>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</si>
  <si>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</si>
  <si>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</si>
  <si>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</si>
  <si>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</si>
  <si>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</si>
  <si>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</si>
  <si>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</si>
  <si>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</si>
  <si>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</si>
  <si>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</si>
  <si>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</si>
  <si>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</si>
  <si>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</si>
  <si>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</si>
  <si>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</si>
  <si>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</si>
  <si>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</si>
  <si>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</si>
  <si>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</si>
  <si>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</si>
  <si>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</si>
  <si>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</si>
  <si>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</si>
  <si>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</si>
  <si>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</si>
  <si>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</si>
  <si>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</si>
  <si>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</si>
  <si>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</si>
  <si>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</si>
  <si>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</si>
  <si>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</si>
  <si>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</si>
  <si>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</si>
  <si>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</si>
  <si>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</si>
  <si>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</si>
  <si>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</si>
  <si>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</si>
  <si>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</si>
  <si>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</si>
  <si>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</si>
  <si>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</si>
  <si>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</si>
  <si>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</si>
  <si>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</si>
  <si>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</si>
  <si>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</si>
  <si>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</si>
  <si>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</si>
  <si>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</si>
  <si>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</si>
  <si>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</si>
  <si>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</si>
  <si>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</si>
  <si>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</si>
  <si>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</si>
  <si>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</si>
  <si>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</si>
  <si>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</si>
  <si>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</si>
  <si>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</si>
  <si>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</si>
  <si>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</si>
  <si>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</si>
  <si>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</si>
  <si>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</si>
  <si>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</si>
  <si>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</si>
  <si>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</si>
  <si>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</si>
  <si>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</si>
  <si>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</si>
  <si>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</si>
  <si>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</si>
  <si>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</si>
  <si>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</si>
  <si>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</si>
  <si>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</si>
  <si>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</si>
  <si>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</si>
  <si>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</si>
  <si>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</si>
  <si>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</si>
  <si>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</si>
  <si>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</si>
  <si>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</si>
  <si>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</si>
  <si>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</si>
  <si>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</si>
  <si>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</si>
  <si>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</si>
  <si>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</si>
  <si>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</si>
  <si>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</si>
  <si>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</si>
  <si>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</si>
  <si>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</si>
  <si>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</si>
  <si>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</si>
  <si>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</si>
  <si>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</si>
  <si>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</si>
  <si>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</si>
  <si>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</si>
  <si>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</si>
  <si>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</si>
  <si>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</si>
  <si>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</si>
  <si>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</si>
  <si>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</si>
  <si>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</si>
  <si>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</si>
  <si>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</si>
  <si>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</si>
  <si>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</si>
  <si>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</si>
  <si>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</si>
  <si>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</si>
  <si>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</si>
  <si>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</si>
  <si>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</si>
  <si>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</si>
  <si>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</si>
  <si>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</si>
  <si>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</si>
  <si>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</si>
  <si>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</si>
  <si>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</si>
  <si>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</si>
  <si>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</si>
  <si>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</si>
  <si>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</si>
  <si>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</si>
  <si>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</si>
  <si>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</si>
  <si>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</si>
  <si>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</si>
  <si>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</si>
  <si>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</si>
  <si>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</si>
  <si>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</si>
  <si>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</si>
  <si>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</si>
  <si>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</si>
  <si>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</si>
  <si>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</si>
  <si>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</si>
  <si>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</si>
  <si>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</si>
  <si>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</si>
  <si>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</si>
  <si>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</si>
  <si>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</si>
  <si>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</si>
  <si>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</si>
  <si>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</si>
  <si>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</si>
  <si>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</si>
  <si>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</si>
  <si>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</si>
  <si>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</si>
  <si>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</si>
  <si>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</si>
  <si>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</si>
  <si>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</si>
  <si>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</si>
  <si>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</si>
  <si>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</si>
  <si>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</si>
  <si>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</si>
  <si>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</si>
  <si>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</si>
  <si>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</si>
  <si>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</si>
  <si>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</si>
  <si>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</si>
  <si>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</si>
  <si>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</si>
  <si>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</si>
  <si>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</si>
  <si>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</si>
  <si>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</si>
  <si>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</si>
  <si>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</si>
  <si>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</si>
  <si>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</si>
  <si>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</si>
  <si>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</si>
  <si>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</si>
  <si>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</si>
  <si>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</si>
  <si>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</si>
  <si>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</si>
  <si>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</si>
  <si>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</si>
  <si>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</si>
  <si>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</si>
  <si>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</si>
  <si>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</si>
  <si>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</si>
  <si>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</si>
  <si>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</si>
  <si>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</si>
  <si>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</si>
  <si>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</si>
  <si>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</si>
  <si>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</si>
  <si>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</si>
  <si>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</si>
  <si>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</si>
  <si>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</si>
  <si>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</si>
  <si>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</si>
  <si>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</si>
  <si>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</si>
  <si>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</si>
  <si>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</si>
  <si>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</si>
  <si>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</si>
  <si>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</si>
  <si>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</si>
  <si>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</si>
  <si>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</si>
  <si>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</si>
  <si>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</si>
  <si>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</si>
  <si>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</si>
  <si>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</si>
  <si>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</si>
  <si>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</si>
  <si>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</si>
  <si>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</si>
  <si>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</si>
  <si>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</si>
  <si>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</si>
  <si>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</si>
  <si>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</si>
  <si>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</si>
  <si>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</si>
  <si>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</si>
  <si>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</si>
  <si>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</si>
  <si>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</si>
  <si>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</si>
  <si>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</si>
  <si>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</si>
  <si>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</si>
  <si>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</si>
  <si>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</si>
  <si>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</si>
  <si>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</si>
  <si>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</si>
  <si>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</si>
  <si>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</si>
  <si>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</si>
  <si>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</si>
  <si>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</si>
  <si>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</si>
  <si>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</si>
  <si>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</si>
  <si>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</si>
  <si>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</si>
  <si>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</si>
  <si>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</si>
  <si>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</si>
  <si>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</si>
  <si>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</si>
  <si>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</si>
  <si>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</si>
  <si>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</si>
  <si>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</si>
  <si>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</si>
  <si>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</si>
  <si>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</si>
  <si>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</si>
  <si>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</si>
  <si>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</si>
  <si>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</si>
  <si>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</si>
  <si>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</si>
  <si>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</si>
  <si>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</si>
  <si>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</si>
  <si>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</si>
  <si>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</si>
  <si>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</si>
  <si>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</si>
  <si>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</si>
  <si>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</si>
  <si>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</si>
  <si>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</si>
  <si>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</si>
  <si>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</si>
  <si>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</si>
  <si>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</si>
  <si>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</si>
  <si>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</si>
  <si>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</si>
  <si>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</si>
  <si>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</si>
  <si>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</si>
  <si>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</si>
  <si>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</si>
  <si>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</si>
  <si>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</si>
  <si>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</si>
  <si>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</si>
  <si>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</si>
  <si>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</si>
  <si>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</si>
  <si>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</si>
  <si>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</si>
  <si>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</si>
  <si>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</si>
  <si>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</si>
  <si>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</si>
  <si>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</si>
  <si>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</si>
  <si>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</si>
  <si>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</si>
  <si>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</si>
  <si>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</si>
  <si>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</si>
  <si>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</si>
  <si>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</si>
  <si>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</si>
  <si>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</si>
  <si>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</si>
  <si>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</si>
  <si>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</si>
  <si>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</si>
  <si>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</si>
  <si>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</si>
  <si>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</si>
  <si>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</si>
  <si>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</si>
  <si>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</si>
  <si>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</si>
  <si>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</si>
  <si>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</si>
  <si>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</si>
  <si>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</si>
  <si>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</si>
  <si>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</si>
  <si>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</si>
  <si>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</si>
  <si>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</si>
  <si>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</si>
  <si>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</si>
  <si>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</si>
  <si>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</si>
  <si>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</si>
  <si>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</si>
  <si>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</si>
  <si>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</si>
  <si>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</si>
  <si>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</si>
  <si>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</si>
  <si>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</si>
  <si>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</si>
  <si>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</si>
  <si>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</si>
  <si>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</si>
  <si>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</si>
  <si>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</si>
  <si>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</si>
  <si>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</si>
  <si>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</si>
  <si>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</si>
  <si>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</si>
  <si>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</si>
  <si>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</si>
  <si>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</si>
  <si>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</si>
  <si>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</si>
  <si>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</si>
  <si>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</si>
  <si>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</si>
  <si>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</si>
  <si>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</si>
  <si>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</si>
  <si>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</si>
  <si>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</si>
  <si>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</si>
  <si>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</si>
  <si>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</si>
  <si>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</si>
  <si>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</si>
  <si>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</si>
  <si>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</si>
  <si>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</si>
  <si>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</si>
  <si>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</si>
  <si>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</si>
  <si>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</si>
  <si>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</si>
  <si>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</si>
  <si>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</si>
  <si>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</si>
  <si>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</si>
  <si>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</si>
  <si>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</si>
  <si>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</si>
  <si>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</si>
  <si>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</si>
  <si>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</si>
  <si>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</si>
  <si>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</si>
  <si>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</si>
  <si>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</si>
  <si>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</si>
  <si>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</si>
  <si>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</si>
  <si>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</si>
  <si>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</si>
  <si>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</si>
  <si>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</si>
  <si>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</si>
  <si>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</si>
  <si>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</si>
  <si>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</si>
  <si>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</si>
  <si>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</si>
  <si>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</si>
  <si>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</si>
  <si>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</si>
  <si>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</si>
  <si>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</si>
  <si>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</si>
  <si>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</si>
  <si>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</si>
  <si>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</si>
  <si>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</si>
  <si>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</si>
  <si>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</si>
  <si>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</si>
  <si>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</si>
  <si>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</si>
  <si>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</si>
  <si>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</si>
  <si>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</si>
  <si>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</si>
  <si>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</si>
  <si>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</si>
  <si>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</si>
  <si>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</si>
  <si>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</si>
  <si>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</si>
  <si>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</si>
  <si>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</si>
  <si>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</si>
  <si>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</si>
  <si>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</si>
  <si>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</si>
  <si>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</si>
  <si>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</si>
  <si>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</si>
  <si>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</si>
  <si>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</si>
  <si>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</si>
  <si>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</si>
  <si>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</si>
  <si>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</si>
  <si>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</si>
  <si>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</si>
  <si>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</si>
  <si>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</si>
  <si>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</si>
  <si>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</si>
  <si>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</si>
  <si>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</si>
  <si>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</si>
  <si>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</si>
  <si>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</si>
  <si>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</si>
  <si>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</si>
  <si>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</si>
  <si>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</si>
  <si>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</si>
  <si>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</si>
  <si>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</si>
  <si>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</si>
  <si>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</si>
  <si>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</si>
  <si>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</si>
  <si>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</si>
  <si>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</si>
  <si>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</si>
  <si>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</si>
  <si>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</si>
  <si>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</si>
  <si>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</si>
  <si>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</si>
  <si>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</si>
  <si>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</si>
  <si>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</si>
  <si>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</si>
  <si>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</si>
  <si>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</si>
  <si>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</si>
  <si>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</si>
  <si>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</si>
  <si>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</si>
  <si>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</si>
  <si>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</si>
  <si>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</si>
  <si>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</si>
  <si>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</si>
  <si>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</si>
  <si>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</si>
  <si>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</si>
  <si>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</si>
  <si>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</si>
  <si>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</si>
  <si>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</si>
  <si>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</si>
  <si>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</si>
  <si>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</si>
  <si>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</si>
  <si>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</si>
  <si>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</si>
  <si>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</si>
  <si>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</si>
  <si>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</si>
  <si>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</si>
  <si>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</si>
  <si>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</si>
  <si>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</si>
  <si>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</si>
  <si>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</si>
  <si>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</si>
  <si>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</si>
  <si>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</si>
  <si>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</si>
  <si>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</si>
  <si>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</si>
  <si>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</si>
  <si>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</si>
  <si>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</si>
  <si>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</si>
  <si>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</si>
  <si>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</si>
  <si>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</si>
  <si>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</si>
  <si>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</si>
  <si>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</si>
  <si>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</si>
  <si>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</si>
  <si>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</si>
  <si>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</si>
  <si>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</si>
  <si>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</si>
  <si>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</si>
  <si>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</si>
  <si>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</si>
  <si>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</si>
  <si>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</si>
  <si>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</si>
  <si>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</si>
  <si>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</si>
  <si>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</si>
  <si>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</si>
  <si>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</si>
  <si>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</si>
  <si>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</si>
  <si>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</si>
  <si>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</si>
  <si>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</si>
  <si>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</si>
  <si>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</si>
  <si>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</si>
  <si>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</si>
  <si>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</si>
  <si>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</si>
  <si>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</si>
  <si>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</si>
  <si>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</si>
  <si>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</si>
  <si>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</si>
  <si>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</si>
  <si>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</si>
  <si>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</si>
  <si>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</si>
  <si>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</si>
  <si>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</si>
  <si>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</si>
  <si>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</si>
  <si>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</si>
  <si>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</si>
  <si>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</si>
  <si>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</si>
  <si>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</si>
  <si>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</si>
  <si>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</si>
  <si>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</si>
  <si>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</si>
  <si>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</si>
  <si>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</si>
  <si>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</si>
  <si>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</si>
  <si>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</si>
  <si>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</si>
  <si>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</si>
  <si>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</si>
  <si>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</si>
  <si>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</si>
  <si>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</si>
  <si>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</si>
  <si>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</si>
  <si>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</si>
  <si>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</si>
  <si>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</si>
  <si>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</si>
  <si>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</si>
  <si>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</si>
  <si>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</si>
  <si>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</si>
  <si>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</si>
  <si>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</si>
  <si>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</si>
  <si>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</si>
  <si>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</si>
  <si>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</si>
  <si>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</si>
  <si>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</si>
  <si>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</si>
  <si>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</si>
  <si>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</si>
  <si>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</si>
  <si>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</si>
  <si>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</si>
  <si>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</si>
  <si>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</si>
  <si>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</si>
  <si>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</si>
  <si>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</si>
  <si>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</si>
  <si>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</si>
  <si>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</si>
  <si>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</si>
  <si>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</si>
  <si>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</si>
  <si>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</si>
  <si>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</si>
  <si>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</si>
  <si>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</si>
  <si>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</si>
  <si>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</si>
  <si>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</si>
  <si>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</si>
  <si>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</si>
  <si>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</si>
  <si>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</si>
  <si>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</si>
  <si>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</si>
  <si>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</si>
  <si>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</si>
  <si>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</si>
  <si>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</si>
  <si>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</si>
  <si>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</si>
  <si>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</si>
  <si>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</si>
  <si>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</si>
  <si>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</si>
  <si>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</si>
  <si>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</si>
  <si>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</si>
  <si>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</si>
  <si>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</si>
  <si>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</si>
  <si>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</si>
  <si>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</si>
  <si>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</si>
  <si>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</si>
  <si>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</si>
  <si>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</si>
  <si>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</si>
  <si>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</si>
  <si>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</si>
  <si>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</si>
  <si>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</si>
  <si>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</si>
  <si>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</si>
  <si>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</si>
  <si>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</si>
  <si>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</si>
  <si>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</si>
  <si>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</si>
  <si>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</si>
  <si>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</si>
  <si>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</si>
  <si>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</si>
  <si>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</si>
  <si>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</si>
  <si>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</si>
  <si>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</si>
  <si>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</si>
  <si>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</si>
  <si>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</si>
  <si>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</si>
  <si>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</si>
  <si>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</si>
  <si>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</si>
  <si>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</si>
  <si>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</si>
  <si>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</si>
  <si>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</si>
  <si>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</si>
  <si>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</si>
  <si>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</si>
  <si>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</si>
  <si>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</si>
  <si>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</si>
  <si>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</si>
  <si>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</si>
  <si>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</si>
  <si>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</si>
  <si>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</si>
  <si>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</si>
  <si>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</si>
  <si>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</si>
  <si>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</si>
  <si>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</si>
  <si>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</si>
  <si>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</si>
  <si>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</si>
  <si>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</si>
  <si>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</si>
  <si>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</si>
  <si>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</si>
  <si>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</si>
  <si>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</si>
  <si>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</si>
  <si>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</si>
  <si>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</si>
  <si>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</si>
  <si>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</si>
  <si>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</si>
  <si>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</si>
  <si>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</si>
  <si>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</si>
  <si>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</si>
  <si>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</si>
  <si>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</si>
  <si>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</si>
  <si>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</si>
  <si>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</si>
  <si>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</si>
  <si>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</si>
  <si>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</si>
  <si>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</si>
  <si>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</si>
  <si>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</si>
  <si>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</si>
  <si>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</si>
  <si>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</si>
  <si>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</si>
  <si>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</si>
  <si>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</si>
  <si>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</si>
  <si>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</si>
  <si>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</si>
  <si>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</si>
  <si>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</si>
  <si>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</si>
  <si>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</si>
  <si>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</si>
  <si>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</si>
  <si>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</si>
  <si>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</si>
  <si>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</si>
  <si>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</si>
  <si>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</si>
  <si>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</si>
  <si>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</si>
  <si>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</si>
  <si>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</si>
  <si>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</si>
  <si>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</si>
  <si>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</si>
  <si>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</si>
  <si>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</si>
  <si>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</si>
  <si>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</si>
  <si>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</si>
  <si>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</si>
  <si>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</si>
  <si>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</si>
  <si>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</si>
  <si>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</si>
  <si>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</si>
  <si>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</si>
  <si>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</si>
  <si>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</si>
  <si>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</si>
  <si>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</si>
  <si>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</si>
  <si>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</si>
  <si>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</si>
  <si>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</si>
  <si>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</si>
  <si>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</si>
  <si>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</si>
  <si>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</si>
  <si>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</si>
  <si>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</si>
  <si>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</si>
  <si>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</si>
  <si>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</si>
  <si>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</si>
  <si>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</si>
  <si>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</si>
  <si>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</si>
  <si>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</si>
  <si>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</si>
  <si>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</si>
  <si>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</si>
  <si>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</si>
  <si>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</si>
  <si>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</si>
  <si>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</si>
  <si>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</si>
  <si>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</si>
  <si>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</si>
  <si>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</si>
  <si>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</si>
  <si>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</si>
  <si>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</si>
  <si>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</si>
  <si>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</si>
  <si>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</si>
  <si>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</si>
  <si>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</si>
  <si>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</si>
  <si>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</si>
  <si>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</si>
  <si>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</si>
  <si>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</si>
  <si>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</si>
  <si>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</si>
  <si>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</si>
  <si>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</si>
  <si>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</si>
  <si>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</si>
  <si>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</si>
  <si>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</si>
  <si>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</si>
  <si>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</si>
  <si>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</si>
  <si>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</si>
  <si>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</si>
  <si>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</si>
  <si>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</si>
  <si>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</si>
  <si>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</si>
  <si>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</si>
  <si>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</si>
  <si>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</si>
  <si>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</si>
  <si>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</si>
  <si>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</si>
  <si>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</si>
  <si>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</si>
  <si>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</si>
  <si>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</si>
  <si>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</si>
  <si>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</si>
  <si>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</si>
  <si>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</si>
  <si>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</si>
  <si>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</si>
  <si>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</si>
  <si>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</si>
  <si>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</si>
  <si>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</si>
  <si>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</si>
  <si>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</si>
  <si>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</si>
  <si>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</si>
  <si>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</si>
  <si>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</si>
  <si>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</si>
  <si>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</si>
  <si>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</si>
  <si>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</si>
  <si>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</si>
  <si>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</si>
  <si>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</si>
  <si>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</si>
  <si>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</si>
  <si>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</si>
  <si>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</si>
  <si>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</si>
  <si>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</si>
  <si>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</si>
  <si>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</si>
  <si>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</si>
  <si>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</si>
  <si>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</si>
  <si>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</si>
  <si>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</si>
  <si>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</si>
  <si>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</si>
  <si>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</si>
  <si>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</si>
  <si>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</si>
  <si>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</si>
  <si>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</si>
  <si>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</si>
  <si>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</si>
  <si>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</si>
  <si>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</si>
  <si>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</si>
  <si>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</si>
  <si>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</si>
  <si>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</si>
  <si>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</si>
  <si>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</si>
  <si>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</si>
  <si>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</si>
  <si>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</si>
  <si>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</si>
  <si>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</si>
  <si>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</si>
  <si>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</si>
  <si>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</si>
  <si>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</si>
  <si>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</si>
  <si>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</si>
  <si>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</si>
  <si>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</si>
  <si>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</si>
  <si>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</si>
  <si>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</si>
  <si>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</si>
  <si>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</si>
  <si>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</si>
  <si>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</si>
  <si>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</si>
  <si>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</si>
  <si>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</si>
  <si>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</si>
  <si>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</si>
  <si>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</si>
  <si>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</si>
  <si>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</si>
  <si>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</si>
  <si>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</si>
  <si>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</si>
  <si>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</si>
  <si>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</si>
  <si>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</si>
  <si>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</si>
  <si>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</si>
  <si>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</si>
  <si>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</si>
  <si>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</si>
  <si>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</si>
  <si>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</si>
  <si>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</si>
  <si>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</si>
  <si>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</si>
  <si>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</si>
  <si>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</si>
  <si>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</si>
  <si>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</si>
  <si>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</si>
  <si>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</si>
  <si>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</si>
  <si>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</si>
  <si>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</si>
  <si>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</si>
  <si>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</si>
  <si>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</si>
  <si>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</si>
  <si>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</si>
  <si>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</si>
  <si>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</si>
  <si>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</si>
  <si>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</si>
  <si>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</si>
  <si>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</si>
  <si>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</si>
  <si>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</si>
  <si>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</si>
  <si>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</si>
  <si>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</si>
  <si>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</si>
  <si>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</si>
  <si>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</si>
  <si>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</si>
  <si>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</si>
  <si>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</si>
  <si>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</si>
  <si>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</si>
  <si>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</si>
  <si>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</si>
  <si>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</si>
  <si>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</si>
  <si>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</si>
  <si>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</si>
  <si>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</si>
  <si>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</si>
  <si>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</si>
  <si>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</si>
  <si>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</si>
  <si>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</si>
  <si>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</si>
  <si>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</si>
  <si>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</si>
  <si>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</si>
  <si>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</si>
  <si>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</si>
  <si>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</si>
  <si>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</si>
  <si>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</si>
  <si>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</si>
  <si>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</si>
  <si>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</si>
  <si>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</si>
  <si>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</si>
  <si>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</si>
  <si>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</si>
  <si>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</si>
  <si>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</si>
  <si>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</si>
  <si>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</si>
  <si>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</si>
  <si>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</si>
  <si>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</si>
  <si>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</si>
  <si>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</si>
  <si>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</si>
  <si>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</si>
  <si>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</si>
  <si>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</si>
  <si>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</si>
  <si>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</si>
  <si>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</si>
  <si>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</si>
  <si>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</si>
  <si>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</si>
  <si>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</si>
  <si>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</si>
  <si>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</si>
  <si>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</si>
  <si>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</si>
  <si>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</si>
  <si>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</si>
  <si>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</si>
  <si>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</si>
  <si>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</si>
  <si>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</si>
  <si>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</si>
  <si>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</si>
  <si>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</si>
  <si>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</si>
  <si>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</si>
  <si>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</si>
  <si>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</si>
  <si>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</si>
  <si>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</si>
  <si>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</si>
  <si>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</si>
  <si>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</si>
  <si>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</si>
  <si>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</si>
  <si>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</si>
  <si>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</si>
  <si>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</si>
  <si>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</si>
  <si>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</si>
  <si>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</si>
  <si>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</si>
  <si>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</si>
  <si>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</si>
  <si>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</si>
  <si>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</si>
  <si>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</si>
  <si>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</si>
  <si>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</si>
  <si>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</si>
  <si>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</si>
  <si>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</si>
  <si>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</si>
  <si>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</si>
  <si>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</si>
  <si>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</si>
  <si>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</si>
  <si>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</si>
  <si>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</si>
  <si>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</si>
  <si>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</si>
  <si>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</si>
  <si>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</si>
  <si>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</si>
  <si>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</si>
  <si>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</si>
  <si>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</si>
  <si>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</si>
  <si>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</si>
  <si>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</si>
  <si>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</si>
  <si>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</si>
  <si>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</si>
  <si>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</si>
  <si>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</si>
  <si>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</si>
  <si>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</si>
  <si>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</si>
  <si>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</si>
  <si>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</si>
  <si>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</si>
  <si>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</si>
  <si>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</si>
  <si>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</si>
  <si>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</si>
  <si>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</si>
  <si>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</si>
  <si>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</si>
  <si>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</si>
  <si>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</si>
  <si>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</si>
  <si>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</si>
  <si>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</si>
  <si>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</si>
  <si>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</si>
  <si>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</si>
  <si>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</si>
  <si>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</si>
  <si>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</si>
  <si>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</si>
  <si>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</si>
  <si>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</si>
  <si>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</si>
  <si>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</si>
  <si>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</si>
  <si>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</si>
  <si>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</si>
  <si>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</si>
  <si>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</si>
  <si>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</si>
  <si>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</si>
  <si>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</si>
  <si>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</si>
  <si>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</si>
  <si>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</si>
  <si>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</si>
  <si>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</si>
  <si>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</si>
  <si>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</si>
  <si>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</si>
  <si>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</si>
  <si>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</si>
  <si>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</si>
  <si>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</si>
  <si>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</si>
  <si>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</si>
  <si>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</si>
  <si>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</si>
  <si>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</si>
  <si>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</si>
  <si>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</si>
  <si>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</si>
  <si>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</si>
  <si>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</si>
  <si>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</si>
  <si>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</si>
  <si>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</si>
  <si>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</si>
  <si>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</si>
  <si>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</si>
  <si>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</si>
  <si>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</si>
  <si>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</si>
  <si>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</si>
  <si>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</si>
  <si>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</si>
  <si>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</si>
  <si>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</si>
  <si>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</si>
  <si>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</si>
  <si>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</si>
  <si>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</si>
  <si>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</si>
  <si>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</si>
  <si>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</si>
  <si>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</si>
  <si>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</si>
  <si>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</si>
  <si>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</si>
  <si>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</si>
  <si>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</si>
  <si>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</si>
  <si>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</si>
  <si>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</si>
  <si>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</si>
  <si>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</si>
  <si>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</si>
  <si>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</si>
  <si>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</si>
  <si>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</si>
  <si>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</si>
  <si>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</si>
  <si>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</si>
  <si>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</si>
  <si>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</si>
  <si>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</si>
  <si>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</si>
  <si>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</si>
  <si>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</si>
  <si>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</si>
  <si>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</si>
  <si>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</si>
  <si>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</si>
  <si>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</si>
  <si>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</si>
  <si>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</si>
  <si>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</si>
  <si>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</si>
  <si>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</si>
  <si>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</si>
  <si>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</si>
  <si>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</si>
  <si>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</si>
  <si>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</si>
  <si>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</si>
  <si>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</si>
  <si>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</si>
  <si>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</si>
  <si>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</si>
  <si>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</si>
  <si>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</si>
  <si>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</si>
  <si>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</si>
  <si>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</si>
  <si>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</si>
  <si>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</si>
  <si>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</si>
  <si>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</si>
  <si>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</si>
  <si>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</si>
  <si>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</si>
  <si>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</si>
  <si>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</si>
  <si>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</si>
  <si>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</si>
  <si>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</si>
  <si>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</si>
  <si>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</si>
  <si>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</si>
  <si>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</si>
  <si>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</si>
  <si>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</si>
  <si>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</si>
  <si>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</si>
  <si>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</si>
  <si>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</si>
  <si>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</si>
  <si>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</si>
  <si>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</si>
  <si>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</si>
  <si>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</si>
  <si>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</si>
  <si>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</si>
  <si>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</si>
  <si>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</si>
  <si>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</si>
  <si>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</si>
  <si>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</si>
  <si>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</si>
  <si>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</si>
  <si>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</si>
  <si>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</si>
  <si>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</si>
  <si>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</si>
  <si>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</si>
  <si>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</si>
  <si>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</si>
  <si>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</si>
  <si>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</si>
  <si>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</si>
  <si>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</si>
  <si>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</si>
  <si>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</si>
  <si>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</si>
  <si>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</si>
  <si>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</si>
  <si>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</si>
  <si>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</si>
  <si>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</si>
  <si>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</si>
  <si>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</si>
  <si>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</si>
  <si>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</si>
  <si>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</si>
  <si>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</si>
  <si>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</si>
  <si>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</si>
  <si>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</si>
  <si>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</si>
  <si>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</si>
  <si>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</si>
  <si>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</si>
  <si>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</si>
  <si>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</si>
  <si>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</si>
  <si>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</si>
  <si>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</si>
  <si>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</si>
  <si>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</si>
  <si>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</si>
  <si>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</si>
  <si>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</si>
  <si>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</si>
  <si>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</si>
  <si>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</si>
  <si>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</si>
  <si>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</si>
  <si>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</si>
  <si>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</si>
  <si>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</si>
  <si>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</si>
  <si>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</si>
  <si>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</si>
  <si>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</si>
  <si>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</si>
  <si>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</si>
  <si>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</si>
  <si>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</si>
  <si>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</si>
  <si>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</si>
  <si>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</si>
  <si>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</si>
  <si>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</si>
  <si>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</si>
  <si>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</si>
  <si>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</si>
  <si>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</si>
  <si>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</si>
  <si>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</si>
  <si>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</si>
  <si>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</si>
  <si>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</si>
  <si>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</si>
  <si>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</si>
  <si>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</si>
  <si>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</si>
  <si>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</si>
  <si>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</si>
  <si>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</si>
  <si>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</si>
  <si>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</si>
  <si>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</si>
  <si>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</si>
  <si>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</si>
  <si>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</si>
  <si>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</si>
  <si>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</si>
  <si>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</si>
  <si>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</si>
  <si>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</si>
  <si>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</si>
  <si>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</si>
  <si>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</si>
  <si>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</si>
  <si>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</si>
  <si>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</si>
  <si>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</si>
  <si>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</si>
  <si>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</si>
  <si>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</si>
  <si>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</si>
  <si>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</si>
  <si>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</si>
  <si>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</si>
  <si>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</si>
  <si>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</si>
  <si>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</si>
  <si>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</si>
  <si>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</si>
  <si>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</si>
  <si>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</si>
  <si>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</si>
  <si>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</si>
  <si>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</si>
  <si>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</si>
  <si>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</si>
  <si>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</si>
  <si>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</si>
  <si>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</si>
  <si>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</si>
  <si>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</si>
  <si>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</si>
  <si>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</si>
  <si>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</si>
  <si>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</si>
  <si>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</si>
  <si>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</si>
  <si>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</si>
  <si>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</si>
  <si>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</si>
  <si>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</si>
  <si>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</si>
  <si>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</si>
  <si>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</si>
  <si>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</si>
  <si>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</si>
  <si>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</si>
  <si>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</si>
  <si>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</si>
  <si>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</si>
  <si>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</si>
  <si>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</si>
  <si>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</si>
  <si>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</si>
  <si>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</si>
  <si>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</si>
  <si>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</si>
  <si>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</si>
  <si>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</si>
  <si>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</si>
  <si>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</si>
  <si>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</si>
  <si>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</si>
  <si>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</si>
  <si>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</si>
  <si>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</si>
  <si>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</si>
  <si>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</si>
  <si>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</si>
  <si>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</si>
  <si>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</si>
  <si>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</si>
  <si>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</si>
  <si>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</si>
  <si>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</si>
  <si>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</si>
  <si>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</si>
  <si>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</si>
  <si>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</si>
  <si>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</si>
  <si>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</si>
  <si>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</si>
  <si>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</si>
  <si>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</si>
  <si>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</si>
  <si>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</si>
  <si>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</si>
  <si>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</si>
  <si>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</si>
  <si>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</si>
  <si>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</si>
  <si>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</si>
  <si>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</si>
  <si>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</si>
  <si>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</si>
  <si>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</si>
  <si>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</si>
  <si>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</si>
  <si>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</si>
  <si>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</si>
  <si>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</si>
  <si>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</si>
  <si>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</si>
  <si>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</si>
  <si>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</si>
  <si>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</si>
  <si>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</si>
  <si>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</si>
  <si>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</si>
  <si>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</si>
  <si>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</si>
  <si>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</si>
  <si>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</si>
  <si>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</si>
  <si>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</si>
  <si>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</si>
  <si>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</si>
  <si>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</si>
  <si>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</si>
  <si>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</si>
  <si>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</si>
  <si>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</si>
  <si>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</si>
  <si>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</si>
  <si>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</si>
  <si>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</si>
  <si>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</si>
  <si>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</si>
  <si>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</si>
  <si>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</si>
  <si>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</si>
  <si>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</si>
  <si>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</si>
  <si>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</si>
  <si>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</si>
  <si>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</si>
  <si>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</si>
  <si>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</si>
  <si>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</si>
  <si>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</si>
  <si>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</si>
  <si>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</si>
  <si>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</si>
  <si>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</si>
  <si>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</si>
  <si>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</si>
  <si>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</si>
  <si>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</si>
  <si>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</si>
  <si>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</si>
  <si>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</si>
  <si>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</si>
  <si>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</si>
  <si>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</si>
  <si>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</si>
  <si>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</si>
  <si>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</si>
  <si>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</si>
  <si>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</si>
  <si>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</si>
  <si>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</si>
  <si>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</si>
  <si>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</si>
  <si>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</si>
  <si>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</si>
  <si>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</si>
  <si>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</si>
  <si>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</si>
  <si>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</si>
  <si>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</si>
  <si>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</si>
  <si>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</si>
  <si>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</si>
  <si>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</si>
  <si>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</si>
  <si>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</si>
  <si>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</si>
  <si>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</si>
  <si>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</si>
  <si>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</si>
  <si>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</si>
  <si>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</si>
  <si>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</si>
  <si>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</si>
  <si>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</si>
  <si>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</si>
  <si>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</si>
  <si>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</si>
  <si>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</si>
  <si>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</si>
  <si>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</si>
  <si>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</si>
  <si>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</si>
  <si>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</si>
  <si>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</si>
  <si>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</si>
  <si>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</si>
  <si>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</si>
  <si>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</si>
  <si>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</si>
  <si>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</si>
  <si>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</si>
  <si>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</si>
  <si>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</si>
  <si>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</si>
  <si>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</si>
  <si>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</si>
  <si>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</si>
  <si>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</si>
  <si>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</si>
  <si>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</si>
  <si>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</si>
  <si>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</si>
  <si>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</si>
  <si>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</si>
  <si>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</si>
  <si>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</si>
  <si>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</si>
  <si>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</si>
  <si>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</si>
  <si>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</si>
  <si>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</si>
  <si>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</si>
  <si>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</si>
  <si>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</si>
  <si>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</si>
  <si>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</si>
  <si>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</si>
  <si>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</si>
  <si>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</si>
  <si>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</si>
  <si>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</si>
  <si>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</si>
  <si>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</si>
  <si>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</si>
  <si>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</si>
  <si>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</si>
  <si>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</si>
  <si>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</si>
  <si>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</si>
  <si>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</si>
  <si>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</si>
  <si>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</si>
  <si>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</si>
  <si>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</si>
  <si>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</si>
  <si>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</si>
  <si>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</si>
  <si>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</si>
  <si>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</si>
  <si>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</si>
  <si>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</si>
  <si>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</si>
  <si>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</si>
  <si>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</si>
  <si>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</si>
  <si>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</si>
  <si>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</si>
  <si>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</si>
  <si>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</si>
  <si>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</si>
  <si>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</si>
  <si>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</si>
  <si>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</si>
  <si>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</si>
  <si>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</si>
  <si>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</si>
  <si>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</si>
  <si>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</si>
  <si>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</si>
  <si>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</si>
  <si>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</si>
  <si>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</si>
  <si>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</si>
  <si>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</si>
  <si>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</si>
  <si>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</si>
  <si>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</si>
  <si>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</si>
  <si>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</si>
  <si>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</si>
  <si>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</si>
  <si>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</si>
  <si>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</si>
  <si>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</si>
  <si>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</si>
  <si>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</si>
  <si>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</si>
  <si>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</si>
  <si>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</si>
  <si>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</si>
  <si>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</si>
  <si>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</si>
  <si>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</si>
  <si>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</si>
  <si>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</si>
  <si>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</si>
  <si>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</si>
  <si>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</si>
  <si>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</si>
  <si>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</si>
  <si>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</si>
  <si>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</si>
  <si>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</si>
  <si>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</si>
  <si>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</si>
  <si>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</si>
  <si>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</si>
  <si>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</si>
  <si>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</si>
  <si>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</si>
  <si>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</si>
  <si>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</si>
  <si>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</si>
  <si>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</si>
  <si>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</si>
  <si>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</si>
  <si>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</si>
  <si>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</si>
  <si>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</si>
  <si>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</si>
  <si>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</si>
  <si>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</si>
  <si>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</si>
  <si>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</si>
  <si>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</si>
  <si>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</si>
  <si>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</si>
  <si>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</si>
  <si>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</si>
  <si>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</si>
  <si>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</si>
  <si>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</si>
  <si>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</si>
  <si>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</si>
  <si>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</si>
  <si>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</si>
  <si>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</si>
  <si>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</si>
  <si>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</si>
  <si>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</si>
  <si>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</si>
  <si>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</si>
  <si>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</si>
  <si>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</si>
  <si>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</si>
  <si>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</si>
  <si>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</si>
  <si>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</si>
  <si>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</si>
  <si>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</si>
  <si>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</si>
  <si>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</si>
  <si>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</si>
  <si>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</si>
  <si>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</si>
  <si>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</si>
  <si>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</si>
  <si>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</si>
  <si>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</si>
  <si>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</si>
  <si>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</si>
  <si>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</si>
  <si>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</si>
  <si>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</si>
  <si>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</si>
  <si>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</si>
  <si>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</si>
  <si>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</si>
  <si>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</si>
  <si>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</si>
  <si>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</si>
  <si>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</si>
  <si>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</si>
  <si>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</si>
  <si>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</si>
  <si>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</si>
  <si>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</si>
  <si>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</si>
  <si>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</si>
  <si>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</si>
  <si>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</si>
  <si>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</si>
  <si>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</si>
  <si>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</si>
  <si>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</si>
  <si>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</si>
  <si>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</si>
  <si>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</si>
  <si>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</si>
  <si>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</si>
  <si>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</si>
  <si>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</si>
  <si>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</si>
  <si>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</si>
  <si>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</si>
  <si>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</si>
  <si>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</si>
  <si>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</si>
  <si>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</si>
  <si>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</si>
  <si>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</si>
  <si>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</si>
  <si>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</si>
  <si>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</si>
  <si>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</si>
  <si>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</si>
  <si>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</si>
  <si>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</si>
  <si>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</si>
  <si>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</si>
  <si>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</si>
  <si>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</si>
  <si>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</si>
  <si>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</si>
  <si>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</si>
  <si>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</si>
  <si>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</si>
  <si>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</si>
  <si>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</si>
  <si>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</si>
  <si>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</si>
  <si>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</si>
  <si>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</si>
  <si>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</si>
  <si>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</si>
  <si>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</si>
  <si>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</si>
  <si>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</si>
  <si>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</si>
  <si>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</si>
  <si>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</si>
  <si>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</si>
  <si>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</si>
  <si>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</si>
  <si>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</si>
  <si>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</si>
  <si>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</si>
  <si>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</si>
  <si>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</si>
  <si>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</si>
  <si>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</si>
  <si>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</si>
  <si>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</si>
  <si>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</si>
  <si>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</si>
  <si>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</si>
  <si>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</si>
  <si>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</si>
  <si>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</si>
  <si>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</si>
  <si>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</si>
  <si>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</si>
  <si>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</si>
  <si>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</si>
  <si>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</si>
  <si>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</si>
  <si>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</si>
  <si>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</si>
  <si>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</si>
  <si>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</si>
  <si>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</si>
  <si>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</si>
  <si>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</si>
  <si>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</si>
  <si>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</si>
  <si>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</si>
  <si>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</si>
  <si>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</si>
  <si>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</si>
  <si>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</si>
  <si>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</si>
  <si>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</si>
  <si>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</si>
  <si>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</si>
  <si>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</si>
  <si>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</si>
  <si>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</si>
  <si>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</si>
  <si>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</si>
  <si>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</si>
  <si>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</si>
  <si>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</si>
  <si>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</si>
  <si>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</si>
  <si>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</si>
  <si>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</si>
  <si>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</si>
  <si>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</si>
  <si>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</si>
  <si>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</si>
  <si>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</si>
  <si>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</si>
  <si>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</si>
  <si>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</si>
  <si>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</si>
  <si>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</si>
  <si>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</si>
  <si>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</si>
  <si>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</si>
  <si>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</si>
  <si>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</si>
  <si>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</si>
  <si>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</si>
  <si>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</si>
  <si>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</si>
  <si>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</si>
  <si>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</si>
  <si>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</si>
  <si>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</si>
  <si>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</si>
  <si>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</si>
  <si>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</si>
  <si>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</si>
  <si>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</si>
  <si>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</si>
  <si>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</si>
  <si>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</si>
  <si>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</si>
  <si>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</si>
  <si>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</si>
  <si>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</si>
  <si>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</si>
  <si>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</si>
  <si>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</si>
  <si>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</si>
  <si>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</si>
  <si>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</si>
  <si>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</si>
  <si>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</si>
  <si>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</si>
  <si>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</si>
  <si>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</si>
  <si>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</si>
  <si>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</si>
  <si>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</si>
  <si>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</si>
  <si>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</si>
  <si>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</si>
  <si>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</si>
  <si>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</si>
  <si>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</si>
  <si>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</si>
  <si>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</si>
  <si>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</si>
  <si>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</si>
  <si>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</si>
  <si>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</si>
  <si>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</si>
  <si>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</si>
  <si>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</si>
  <si>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</si>
  <si>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</si>
  <si>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</si>
  <si>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</si>
  <si>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</si>
  <si>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</si>
  <si>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</si>
  <si>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</si>
  <si>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</si>
  <si>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</si>
  <si>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</si>
  <si>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</si>
  <si>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</si>
  <si>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</si>
  <si>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</si>
  <si>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</si>
  <si>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</si>
  <si>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</si>
  <si>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</si>
  <si>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</si>
  <si>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</si>
  <si>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</si>
  <si>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</si>
  <si>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</si>
  <si>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</si>
  <si>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</si>
  <si>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</si>
  <si>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</si>
  <si>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</si>
  <si>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</si>
  <si>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</si>
  <si>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</si>
  <si>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</si>
  <si>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</si>
  <si>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</si>
  <si>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</si>
  <si>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</si>
  <si>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</si>
  <si>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</si>
  <si>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</si>
  <si>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</si>
  <si>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</si>
  <si>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</si>
  <si>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</si>
  <si>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</si>
  <si>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</si>
  <si>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</si>
  <si>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</si>
  <si>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</si>
  <si>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</si>
  <si>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</si>
  <si>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</si>
  <si>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</si>
  <si>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</si>
  <si>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</si>
  <si>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</si>
  <si>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</si>
  <si>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</si>
  <si>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</si>
  <si>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</si>
  <si>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</si>
  <si>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</si>
  <si>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</si>
  <si>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</si>
  <si>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</si>
  <si>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</si>
  <si>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</si>
  <si>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</si>
  <si>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</si>
  <si>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</si>
  <si>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</si>
  <si>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</si>
  <si>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</si>
  <si>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</si>
  <si>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</si>
  <si>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</si>
  <si>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</si>
  <si>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</si>
  <si>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</si>
  <si>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</si>
  <si>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</si>
  <si>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</si>
  <si>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</si>
  <si>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</si>
  <si>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</si>
  <si>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</si>
  <si>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</si>
  <si>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</si>
  <si>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</si>
  <si>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</si>
  <si>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</si>
  <si>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</si>
  <si>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</si>
  <si>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</si>
  <si>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</si>
  <si>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</si>
  <si>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</si>
  <si>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</si>
  <si>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</si>
  <si>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</si>
  <si>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</si>
  <si>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</si>
  <si>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</si>
  <si>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</si>
  <si>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</si>
  <si>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</si>
  <si>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</si>
  <si>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</si>
  <si>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</si>
  <si>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</si>
  <si>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</si>
  <si>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</si>
  <si>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</si>
  <si>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</si>
  <si>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</si>
  <si>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</si>
  <si>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</si>
  <si>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</si>
  <si>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</si>
  <si>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</si>
  <si>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</si>
  <si>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</si>
  <si>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</si>
  <si>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</si>
  <si>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</si>
  <si>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</si>
  <si>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</si>
  <si>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</si>
  <si>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</si>
  <si>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</si>
  <si>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</si>
  <si>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</si>
  <si>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</si>
  <si>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</si>
  <si>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</si>
  <si>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</si>
  <si>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</si>
  <si>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</si>
  <si>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</si>
  <si>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</si>
  <si>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</si>
  <si>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</si>
  <si>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</si>
  <si>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</si>
  <si>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</si>
  <si>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</si>
  <si>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</si>
  <si>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</si>
  <si>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</si>
  <si>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</si>
  <si>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</si>
  <si>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</si>
  <si>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</si>
  <si>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</si>
  <si>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</si>
  <si>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</si>
  <si>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</si>
  <si>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</si>
  <si>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</si>
  <si>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</si>
  <si>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</si>
  <si>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</si>
  <si>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</si>
  <si>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</si>
  <si>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</si>
  <si>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</si>
  <si>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</si>
  <si>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</si>
  <si>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</si>
  <si>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</si>
  <si>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</si>
  <si>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</si>
  <si>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</si>
  <si>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</si>
  <si>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</si>
  <si>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</si>
  <si>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</si>
  <si>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</si>
  <si>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</si>
  <si>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</si>
  <si>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</si>
  <si>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</si>
  <si>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</si>
  <si>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</si>
  <si>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</si>
  <si>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</si>
  <si>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</si>
  <si>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</si>
  <si>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</si>
  <si>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</si>
  <si>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</si>
  <si>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</si>
  <si>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</si>
  <si>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</si>
  <si>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</si>
  <si>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</si>
  <si>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</si>
  <si>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</si>
  <si>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</si>
  <si>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</si>
  <si>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</si>
  <si>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</si>
  <si>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</si>
  <si>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</si>
  <si>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</si>
  <si>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</si>
  <si>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</si>
  <si>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</si>
  <si>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</si>
  <si>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</si>
  <si>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</si>
  <si>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</si>
  <si>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</si>
  <si>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</si>
  <si>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</si>
  <si>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</si>
  <si>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</si>
  <si>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</si>
  <si>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</si>
  <si>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</si>
  <si>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</si>
  <si>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</si>
  <si>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</si>
  <si>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</si>
  <si>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</si>
  <si>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</si>
  <si>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</si>
  <si>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</si>
  <si>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</si>
  <si>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</si>
  <si>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</si>
  <si>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</si>
  <si>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</si>
  <si>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</si>
  <si>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</si>
  <si>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</si>
  <si>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</si>
  <si>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</si>
  <si>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</si>
  <si>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</si>
  <si>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</si>
  <si>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</si>
  <si>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</si>
  <si>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</si>
  <si>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</si>
  <si>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</si>
  <si>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</si>
  <si>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</si>
  <si>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</si>
  <si>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</si>
  <si>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</si>
  <si>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</si>
  <si>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</si>
  <si>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</si>
  <si>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</si>
  <si>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</si>
  <si>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</si>
  <si>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</si>
  <si>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</si>
  <si>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</si>
  <si>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</si>
  <si>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</si>
  <si>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</si>
  <si>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</si>
  <si>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</si>
  <si>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</si>
  <si>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</si>
  <si>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</si>
  <si>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</si>
  <si>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</si>
  <si>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</si>
  <si>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</si>
  <si>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</si>
  <si>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</si>
  <si>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</si>
  <si>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</si>
  <si>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</si>
  <si>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</si>
  <si>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</si>
  <si>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</si>
  <si>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</si>
  <si>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</si>
  <si>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</si>
  <si>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</si>
  <si>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</si>
  <si>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</si>
  <si>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</si>
  <si>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</si>
  <si>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</si>
  <si>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</si>
  <si>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</si>
  <si>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</si>
  <si>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</si>
  <si>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</si>
  <si>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</si>
  <si>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</si>
  <si>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</si>
  <si>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</si>
  <si>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</si>
  <si>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</si>
  <si>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</si>
  <si>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</si>
  <si>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</si>
  <si>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</si>
  <si>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</si>
  <si>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</si>
  <si>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</si>
  <si>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</si>
  <si>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</si>
  <si>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</si>
  <si>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</si>
  <si>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</si>
  <si>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</si>
  <si>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</si>
  <si>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</si>
  <si>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</si>
  <si>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</si>
  <si>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</si>
  <si>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</si>
  <si>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</si>
  <si>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</si>
  <si>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</si>
  <si>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</si>
  <si>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</si>
  <si>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</si>
  <si>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</si>
  <si>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</si>
  <si>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</si>
  <si>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</si>
  <si>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</si>
  <si>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</si>
  <si>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</si>
  <si>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</si>
  <si>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</si>
  <si>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</si>
  <si>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</si>
  <si>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</si>
  <si>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</si>
  <si>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</si>
  <si>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</si>
  <si>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</si>
  <si>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</si>
  <si>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</si>
  <si>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</si>
  <si>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</si>
  <si>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</si>
  <si>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</si>
  <si>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</si>
  <si>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</si>
  <si>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</si>
  <si>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</si>
  <si>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</si>
  <si>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</si>
  <si>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</si>
  <si>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</si>
  <si>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</si>
  <si>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</si>
  <si>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</si>
  <si>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</si>
  <si>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</si>
  <si>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</si>
  <si>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</si>
  <si>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</si>
  <si>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</si>
  <si>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</si>
  <si>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</si>
  <si>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</si>
  <si>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</si>
  <si>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</si>
  <si>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</si>
  <si>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</si>
  <si>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</si>
  <si>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</si>
  <si>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</si>
  <si>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</si>
  <si>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</si>
  <si>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</si>
  <si>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</si>
  <si>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</si>
  <si>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</si>
  <si>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</si>
  <si>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</si>
  <si>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</si>
  <si>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</si>
  <si>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</si>
  <si>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</si>
  <si>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</si>
  <si>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</si>
  <si>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</si>
  <si>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</si>
  <si>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</si>
  <si>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</si>
  <si>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</si>
  <si>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</si>
  <si>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</si>
  <si>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</si>
  <si>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</si>
  <si>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</si>
  <si>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</si>
  <si>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</si>
  <si>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</si>
  <si>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</si>
  <si>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</si>
  <si>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</si>
  <si>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</si>
  <si>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</si>
  <si>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</si>
  <si>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</si>
  <si>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</si>
  <si>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</si>
  <si>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</si>
  <si>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</si>
  <si>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</si>
  <si>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</si>
  <si>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</si>
  <si>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</si>
  <si>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</si>
  <si>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</si>
  <si>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</si>
  <si>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</si>
  <si>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</si>
  <si>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</si>
  <si>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</si>
  <si>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</si>
  <si>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</si>
  <si>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</si>
  <si>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</si>
  <si>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</si>
  <si>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</si>
  <si>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</si>
  <si>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</si>
  <si>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</si>
  <si>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</si>
  <si>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</si>
  <si>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</si>
  <si>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</si>
  <si>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</si>
  <si>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</si>
  <si>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</si>
  <si>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</si>
  <si>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</si>
  <si>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</si>
  <si>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</si>
  <si>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</si>
  <si>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</si>
  <si>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</si>
  <si>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</si>
  <si>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</si>
  <si>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</si>
  <si>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</si>
  <si>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</si>
  <si>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</si>
  <si>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</si>
  <si>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</si>
  <si>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</si>
  <si>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</si>
  <si>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</si>
  <si>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</si>
  <si>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</si>
  <si>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</si>
  <si>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</si>
  <si>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</si>
  <si>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</si>
  <si>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</si>
  <si>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</si>
  <si>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</si>
  <si>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</si>
  <si>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</si>
  <si>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</si>
  <si>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</si>
  <si>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</si>
  <si>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</si>
  <si>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</si>
  <si>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</si>
  <si>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</si>
  <si>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</si>
  <si>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</si>
  <si>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</si>
  <si>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</si>
  <si>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</si>
  <si>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</si>
  <si>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</si>
  <si>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</si>
  <si>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</si>
  <si>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</si>
  <si>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</si>
  <si>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</si>
  <si>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</si>
  <si>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</si>
  <si>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</si>
  <si>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</si>
  <si>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</si>
  <si>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</si>
  <si>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</si>
  <si>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</si>
  <si>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</si>
  <si>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</si>
  <si>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</si>
  <si>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</si>
  <si>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</si>
  <si>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</si>
  <si>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</si>
  <si>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</si>
  <si>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</si>
  <si>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</si>
  <si>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</si>
  <si>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</si>
  <si>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</si>
  <si>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</si>
  <si>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</si>
  <si>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</si>
  <si>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</si>
  <si>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</si>
  <si>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</si>
  <si>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</si>
  <si>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</si>
  <si>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</si>
  <si>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</si>
  <si>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</si>
  <si>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</si>
  <si>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</si>
  <si>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</si>
  <si>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</si>
  <si>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</si>
  <si>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</si>
  <si>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</si>
  <si>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</si>
  <si>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</si>
  <si>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</si>
  <si>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</si>
  <si>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</si>
  <si>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</si>
  <si>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</si>
  <si>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</si>
  <si>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</si>
  <si>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</si>
  <si>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</si>
  <si>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</si>
  <si>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</si>
  <si>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</si>
  <si>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</si>
  <si>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</si>
  <si>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</si>
  <si>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</si>
  <si>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</si>
  <si>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</si>
  <si>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</si>
  <si>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</si>
  <si>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</si>
  <si>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</si>
  <si>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</si>
  <si>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</si>
  <si>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</si>
  <si>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</si>
  <si>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</si>
  <si>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</si>
  <si>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</si>
  <si>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</si>
  <si>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</si>
  <si>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</si>
  <si>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</si>
  <si>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</si>
  <si>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</si>
  <si>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</si>
  <si>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</si>
  <si>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</si>
  <si>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</si>
  <si>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</si>
  <si>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</si>
  <si>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</si>
  <si>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</si>
  <si>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</si>
  <si>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</si>
  <si>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</si>
  <si>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</si>
  <si>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</si>
  <si>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</si>
  <si>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</si>
  <si>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</si>
  <si>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</si>
  <si>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</si>
  <si>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</si>
  <si>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</si>
  <si>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</si>
  <si>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</si>
  <si>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</si>
  <si>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</si>
  <si>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</si>
  <si>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</si>
  <si>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</si>
  <si>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</si>
  <si>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</si>
  <si>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</si>
  <si>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</si>
  <si>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</si>
  <si>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</si>
  <si>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</si>
  <si>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</si>
  <si>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</si>
  <si>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</si>
  <si>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</si>
  <si>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</si>
  <si>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</si>
  <si>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</si>
  <si>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</si>
  <si>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</si>
  <si>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</si>
  <si>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</si>
  <si>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</si>
  <si>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</si>
  <si>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</si>
  <si>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</si>
  <si>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</si>
  <si>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</si>
  <si>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</si>
  <si>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</si>
  <si>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</si>
  <si>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</si>
  <si>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</si>
  <si>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</si>
  <si>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</si>
  <si>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</si>
  <si>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</si>
  <si>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</si>
  <si>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</si>
  <si>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</si>
  <si>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</si>
  <si>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</si>
  <si>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</si>
  <si>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</si>
  <si>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</si>
  <si>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</si>
  <si>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</si>
  <si>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</si>
  <si>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</si>
  <si>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</si>
  <si>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</si>
  <si>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</si>
  <si>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</si>
  <si>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</si>
  <si>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</si>
  <si>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</si>
  <si>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</si>
  <si>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</si>
  <si>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</si>
  <si>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</si>
  <si>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</si>
  <si>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</si>
  <si>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</si>
  <si>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</si>
  <si>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</si>
  <si>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</si>
  <si>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</si>
  <si>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</si>
  <si>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</si>
  <si>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</si>
  <si>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</si>
  <si>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</si>
  <si>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</si>
  <si>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</si>
  <si>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</si>
  <si>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</si>
  <si>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</si>
  <si>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</si>
  <si>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</si>
  <si>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</si>
  <si>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</si>
  <si>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</si>
  <si>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</si>
  <si>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</si>
  <si>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</si>
  <si>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</si>
  <si>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</si>
  <si>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</si>
  <si>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</si>
  <si>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</si>
  <si>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</si>
  <si>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</si>
  <si>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</si>
  <si>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</si>
  <si>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</si>
  <si>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</si>
  <si>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</si>
  <si>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</si>
  <si>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</si>
  <si>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</si>
  <si>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</si>
  <si>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</si>
  <si>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</si>
  <si>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</si>
  <si>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</si>
  <si>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</si>
  <si>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</si>
  <si>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</si>
  <si>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</si>
  <si>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</si>
  <si>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</si>
  <si>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</si>
  <si>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</si>
  <si>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</si>
  <si>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</si>
  <si>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</si>
  <si>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</si>
  <si>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</si>
  <si>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</si>
  <si>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</si>
  <si>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</si>
  <si>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</si>
  <si>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</si>
  <si>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</si>
  <si>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</si>
  <si>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</si>
  <si>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</si>
  <si>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</si>
  <si>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</si>
  <si>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</si>
  <si>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</si>
  <si>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</si>
  <si>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</si>
  <si>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</si>
  <si>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</si>
  <si>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</si>
  <si>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</si>
  <si>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</si>
  <si>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</si>
  <si>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</si>
  <si>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</si>
  <si>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</si>
  <si>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</si>
  <si>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</si>
  <si>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</si>
  <si>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</si>
  <si>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</si>
  <si>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</si>
  <si>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</si>
  <si>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</si>
  <si>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</si>
  <si>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</si>
  <si>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</si>
  <si>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</si>
  <si>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</si>
  <si>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</si>
  <si>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</si>
  <si>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</si>
  <si>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</si>
  <si>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</si>
  <si>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</si>
  <si>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</si>
  <si>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</si>
  <si>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</si>
  <si>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</si>
  <si>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</si>
  <si>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</si>
  <si>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</si>
  <si>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</si>
  <si>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</si>
  <si>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</si>
  <si>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</si>
  <si>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</si>
  <si>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</si>
  <si>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</si>
  <si>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</si>
  <si>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</si>
  <si>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</si>
  <si>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</si>
  <si>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</si>
  <si>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</si>
  <si>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</si>
  <si>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</si>
  <si>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</si>
  <si>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</si>
  <si>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</si>
  <si>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</si>
  <si>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</si>
  <si>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</si>
  <si>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</si>
  <si>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</si>
  <si>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</si>
  <si>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</si>
  <si>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</si>
  <si>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</si>
  <si>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</si>
  <si>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</si>
  <si>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</si>
  <si>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</si>
  <si>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</si>
  <si>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</si>
  <si>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</si>
  <si>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</si>
  <si>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</si>
  <si>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</si>
  <si>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</si>
  <si>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</si>
  <si>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</si>
  <si>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</si>
  <si>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</si>
  <si>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</si>
  <si>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</si>
  <si>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</si>
  <si>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</si>
  <si>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</si>
  <si>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</si>
  <si>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</si>
  <si>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</si>
  <si>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</si>
  <si>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</si>
  <si>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</si>
  <si>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</si>
  <si>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</si>
  <si>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</si>
  <si>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</si>
  <si>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</si>
  <si>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</si>
  <si>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</si>
  <si>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</si>
  <si>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</si>
  <si>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</si>
  <si>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</si>
  <si>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</si>
  <si>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</si>
  <si>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</si>
  <si>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</si>
  <si>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</si>
  <si>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</si>
  <si>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</si>
  <si>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</si>
  <si>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</si>
  <si>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</si>
  <si>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</si>
  <si>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</si>
  <si>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</si>
  <si>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</si>
  <si>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</si>
  <si>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</si>
  <si>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</si>
  <si>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</si>
  <si>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</si>
  <si>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</si>
  <si>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</si>
  <si>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</si>
  <si>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</si>
  <si>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</si>
  <si>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</si>
  <si>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</si>
  <si>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</si>
  <si>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</si>
  <si>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</si>
  <si>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</si>
  <si>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</si>
  <si>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</si>
  <si>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</si>
  <si>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</si>
  <si>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</si>
  <si>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</si>
  <si>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</si>
  <si>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</si>
  <si>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</si>
  <si>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</si>
  <si>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</si>
  <si>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</si>
  <si>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</si>
  <si>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</si>
  <si>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</si>
  <si>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</si>
  <si>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</si>
  <si>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</si>
  <si>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</si>
  <si>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</si>
  <si>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</si>
  <si>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</si>
  <si>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</si>
  <si>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</si>
  <si>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</si>
  <si>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</si>
  <si>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</si>
  <si>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</si>
  <si>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</si>
  <si>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</si>
  <si>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</si>
  <si>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</si>
  <si>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</si>
  <si>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</si>
  <si>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</si>
  <si>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</si>
  <si>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</si>
  <si>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</si>
  <si>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</si>
  <si>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</si>
  <si>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</si>
  <si>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</si>
  <si>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</si>
  <si>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</si>
  <si>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</si>
  <si>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</si>
  <si>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</si>
  <si>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</si>
  <si>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</si>
  <si>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</si>
  <si>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</si>
  <si>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</si>
  <si>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</si>
  <si>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</si>
  <si>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</si>
  <si>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</si>
  <si>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</si>
  <si>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</si>
  <si>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</si>
  <si>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</si>
  <si>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</si>
  <si>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</si>
  <si>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</si>
  <si>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</si>
  <si>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</si>
  <si>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</si>
  <si>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</si>
  <si>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</si>
  <si>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</si>
  <si>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</si>
  <si>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</si>
  <si>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</si>
  <si>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</si>
  <si>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</si>
  <si>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</si>
  <si>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</si>
  <si>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</si>
  <si>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</si>
  <si>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</si>
  <si>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</si>
  <si>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</si>
  <si>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</si>
  <si>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</si>
  <si>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</si>
  <si>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</si>
  <si>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</si>
  <si>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</si>
  <si>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</si>
  <si>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</si>
  <si>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</si>
  <si>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</si>
  <si>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</si>
  <si>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</si>
  <si>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</si>
  <si>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</si>
  <si>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</si>
  <si>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</si>
  <si>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</si>
  <si>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</si>
  <si>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</si>
  <si>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</si>
  <si>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</si>
  <si>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</si>
  <si>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</si>
  <si>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</si>
  <si>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</si>
  <si>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</si>
  <si>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</si>
  <si>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</si>
  <si>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</si>
  <si>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</si>
  <si>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</si>
  <si>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</si>
  <si>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</si>
  <si>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</si>
  <si>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</si>
  <si>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</si>
  <si>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</si>
  <si>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</si>
  <si>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</si>
  <si>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</si>
  <si>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</si>
  <si>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</si>
  <si>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</si>
  <si>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</si>
  <si>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</si>
  <si>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</si>
  <si>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</si>
  <si>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</si>
  <si>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</si>
  <si>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</si>
  <si>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</si>
  <si>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</si>
  <si>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</si>
  <si>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</si>
  <si>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</si>
  <si>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</si>
  <si>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</si>
  <si>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</si>
  <si>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</si>
  <si>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</si>
  <si>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</si>
  <si>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</si>
  <si>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</si>
  <si>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</si>
  <si>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</si>
  <si>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</si>
  <si>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</si>
  <si>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</si>
  <si>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</si>
  <si>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</si>
  <si>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</si>
  <si>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</si>
  <si>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</si>
  <si>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</si>
  <si>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</si>
  <si>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</si>
  <si>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</si>
  <si>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</si>
  <si>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</si>
  <si>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</si>
  <si>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</si>
  <si>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</si>
  <si>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</si>
  <si>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</si>
  <si>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</si>
  <si>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</si>
  <si>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</si>
  <si>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</si>
  <si>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</si>
  <si>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</si>
  <si>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</si>
  <si>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</si>
  <si>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</si>
  <si>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</si>
  <si>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</si>
  <si>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</si>
  <si>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</si>
  <si>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</si>
  <si>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</si>
  <si>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</si>
  <si>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</si>
  <si>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</si>
  <si>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</si>
  <si>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</si>
  <si>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</si>
  <si>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</si>
  <si>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</si>
  <si>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</si>
  <si>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</si>
  <si>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</si>
  <si>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</si>
  <si>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</si>
  <si>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</si>
  <si>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</si>
  <si>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</si>
  <si>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</si>
  <si>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</si>
  <si>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</si>
  <si>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</si>
  <si>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</si>
  <si>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</si>
  <si>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</si>
  <si>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</si>
  <si>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</si>
  <si>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</si>
  <si>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</si>
  <si>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</si>
  <si>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</si>
  <si>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</si>
  <si>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</si>
  <si>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</si>
  <si>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</si>
  <si>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</si>
  <si>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</si>
  <si>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</si>
  <si>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</si>
  <si>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</si>
  <si>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</si>
  <si>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</si>
  <si>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</si>
  <si>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</si>
  <si>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</si>
  <si>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</si>
  <si>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</si>
  <si>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</si>
  <si>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</si>
  <si>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</si>
  <si>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</si>
  <si>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</si>
  <si>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</si>
  <si>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</si>
  <si>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</si>
  <si>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</si>
  <si>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</si>
  <si>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</si>
  <si>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</si>
  <si>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</si>
  <si>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</si>
  <si>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</si>
  <si>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</si>
  <si>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</si>
  <si>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</si>
  <si>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</si>
  <si>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</si>
  <si>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</si>
  <si>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</si>
  <si>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</si>
  <si>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</si>
  <si>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</si>
  <si>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</si>
  <si>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</si>
  <si>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</si>
  <si>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</si>
  <si>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</si>
  <si>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</si>
  <si>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</si>
  <si>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</si>
  <si>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</si>
  <si>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</si>
  <si>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</si>
  <si>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</si>
  <si>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</si>
  <si>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</si>
  <si>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</si>
  <si>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</si>
  <si>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</si>
  <si>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</si>
  <si>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</si>
  <si>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</si>
  <si>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</si>
  <si>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</si>
  <si>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</si>
  <si>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</si>
  <si>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</si>
  <si>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</si>
  <si>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</si>
  <si>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</si>
  <si>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</si>
  <si>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</si>
  <si>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</si>
  <si>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</si>
  <si>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</si>
  <si>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</si>
  <si>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</si>
  <si>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</si>
  <si>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</si>
  <si>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</si>
  <si>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</si>
  <si>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</si>
  <si>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</si>
  <si>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</si>
  <si>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</si>
  <si>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</si>
  <si>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</si>
  <si>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</si>
  <si>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</si>
  <si>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</si>
  <si>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</si>
  <si>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</si>
  <si>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</si>
  <si>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</si>
  <si>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</si>
  <si>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</si>
  <si>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</si>
  <si>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</si>
  <si>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</si>
  <si>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</si>
  <si>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</si>
  <si>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</si>
  <si>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</si>
  <si>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</si>
  <si>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</si>
  <si>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</si>
  <si>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</si>
  <si>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</si>
  <si>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</si>
  <si>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</si>
  <si>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</si>
  <si>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</si>
  <si>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</si>
  <si>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</si>
  <si>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</si>
  <si>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</si>
  <si>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</si>
  <si>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</si>
  <si>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</si>
  <si>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</si>
  <si>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</si>
  <si>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</si>
  <si>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</si>
  <si>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</si>
  <si>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</si>
  <si>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</si>
  <si>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</si>
  <si>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</si>
  <si>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</si>
  <si>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</si>
  <si>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</si>
  <si>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</si>
  <si>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</si>
  <si>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</si>
  <si>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</si>
  <si>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</si>
  <si>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</si>
  <si>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</si>
  <si>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</si>
  <si>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</si>
  <si>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</si>
  <si>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</si>
  <si>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</si>
  <si>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</si>
  <si>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</si>
  <si>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</si>
  <si>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</si>
  <si>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</si>
  <si>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</si>
  <si>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</si>
  <si>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</si>
  <si>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</si>
  <si>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</si>
  <si>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</si>
  <si>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</si>
  <si>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</si>
  <si>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</si>
  <si>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</si>
  <si>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</si>
  <si>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</si>
  <si>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</si>
  <si>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</si>
  <si>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</si>
  <si>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</si>
  <si>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</si>
  <si>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</si>
  <si>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</si>
  <si>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</si>
  <si>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</si>
  <si>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</si>
  <si>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</si>
  <si>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</si>
  <si>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</si>
  <si>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</si>
  <si>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</si>
  <si>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</si>
  <si>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</si>
  <si>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</si>
  <si>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</si>
  <si>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</si>
  <si>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</si>
  <si>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</si>
  <si>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</si>
  <si>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</si>
  <si>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</si>
  <si>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</si>
  <si>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</si>
  <si>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</si>
  <si>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</si>
  <si>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</si>
  <si>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</si>
  <si>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</si>
  <si>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</si>
  <si>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</si>
  <si>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</si>
  <si>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</si>
  <si>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</si>
  <si>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</si>
  <si>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</si>
  <si>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</si>
  <si>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</si>
  <si>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</si>
  <si>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</si>
  <si>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</si>
  <si>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</si>
  <si>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</si>
  <si>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</si>
  <si>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</si>
  <si>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</si>
  <si>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</si>
  <si>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</si>
  <si>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</si>
  <si>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</si>
  <si>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</si>
  <si>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</si>
  <si>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</si>
  <si>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</si>
  <si>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</si>
  <si>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</si>
  <si>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</si>
  <si>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</si>
  <si>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</si>
  <si>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</si>
  <si>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</si>
  <si>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</si>
  <si>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</si>
  <si>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</si>
  <si>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</si>
  <si>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</si>
  <si>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</si>
  <si>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</si>
  <si>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</si>
  <si>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</si>
  <si>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</si>
  <si>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</si>
  <si>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</si>
  <si>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</si>
  <si>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</si>
  <si>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</si>
  <si>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</si>
  <si>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</si>
  <si>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</si>
  <si>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</si>
  <si>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</si>
  <si>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</si>
  <si>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</si>
  <si>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</si>
  <si>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</si>
  <si>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</si>
  <si>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</si>
  <si>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</si>
  <si>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</si>
  <si>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</si>
  <si>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</si>
  <si>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</si>
  <si>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</si>
  <si>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</si>
  <si>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</si>
  <si>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</si>
  <si>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</si>
  <si>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</si>
  <si>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</si>
  <si>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</si>
  <si>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</si>
  <si>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</si>
  <si>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</si>
  <si>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</si>
  <si>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</si>
  <si>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</si>
  <si>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</si>
  <si>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</si>
  <si>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</si>
  <si>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</si>
  <si>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</si>
  <si>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</si>
  <si>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</si>
  <si>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</si>
  <si>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</si>
  <si>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</si>
  <si>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</si>
  <si>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</si>
  <si>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</si>
  <si>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</si>
  <si>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</si>
  <si>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</si>
  <si>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</si>
  <si>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</si>
  <si>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</si>
  <si>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</si>
  <si>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</si>
  <si>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</si>
  <si>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</si>
  <si>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</si>
  <si>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</si>
  <si>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</si>
  <si>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</si>
  <si>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</si>
  <si>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</si>
  <si>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</si>
  <si>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</si>
  <si>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</si>
  <si>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</si>
  <si>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</si>
  <si>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</si>
  <si>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</si>
  <si>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</si>
  <si>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</si>
  <si>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</si>
  <si>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</si>
  <si>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</si>
  <si>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</si>
  <si>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</si>
  <si>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</si>
  <si>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</si>
  <si>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</si>
  <si>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</si>
  <si>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</si>
  <si>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</si>
  <si>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</si>
  <si>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</si>
  <si>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</si>
  <si>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</si>
  <si>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</si>
  <si>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</si>
  <si>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</si>
  <si>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</si>
  <si>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</si>
  <si>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</si>
  <si>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</si>
  <si>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</si>
  <si>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</si>
  <si>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</si>
  <si>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</si>
  <si>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</si>
  <si>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</si>
  <si>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</si>
  <si>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</si>
  <si>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</si>
  <si>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</si>
  <si>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</si>
  <si>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</si>
  <si>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</si>
  <si>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</si>
  <si>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</si>
  <si>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</si>
  <si>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</si>
  <si>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</si>
  <si>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</si>
  <si>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</si>
  <si>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</si>
  <si>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</si>
  <si>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</si>
  <si>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</si>
  <si>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</si>
  <si>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</si>
  <si>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</si>
  <si>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</si>
  <si>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</si>
  <si>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</si>
  <si>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</si>
  <si>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</si>
  <si>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</si>
  <si>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</si>
  <si>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</si>
  <si>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</si>
  <si>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</si>
  <si>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</si>
  <si>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</si>
  <si>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</si>
  <si>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</si>
  <si>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</si>
  <si>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</si>
  <si>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</si>
  <si>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</si>
  <si>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</si>
  <si>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</si>
  <si>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</si>
  <si>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</si>
  <si>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</si>
  <si>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</si>
  <si>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</si>
  <si>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</si>
  <si>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</si>
  <si>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</si>
  <si>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</si>
  <si>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</si>
  <si>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</si>
  <si>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</si>
  <si>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</si>
  <si>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</si>
  <si>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</si>
  <si>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</si>
  <si>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</si>
  <si>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</si>
  <si>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</si>
  <si>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</si>
  <si>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</si>
  <si>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</si>
  <si>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</si>
  <si>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</si>
  <si>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</si>
  <si>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</si>
  <si>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</si>
  <si>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</si>
  <si>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</si>
  <si>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</si>
  <si>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</si>
  <si>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</si>
  <si>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</si>
  <si>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</si>
  <si>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</si>
  <si>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</si>
  <si>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</si>
  <si>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</si>
  <si>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</si>
  <si>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</si>
  <si>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</si>
  <si>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</si>
  <si>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</si>
  <si>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</si>
  <si>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</si>
  <si>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</si>
  <si>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</si>
  <si>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</si>
  <si>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</si>
  <si>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</si>
  <si>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</si>
  <si>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</si>
  <si>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</si>
  <si>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</si>
  <si>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</si>
  <si>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</si>
  <si>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</si>
  <si>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</si>
  <si>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</si>
  <si>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</si>
  <si>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</si>
  <si>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</si>
  <si>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</si>
  <si>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</si>
  <si>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</si>
  <si>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</si>
  <si>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</si>
  <si>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</si>
  <si>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</si>
  <si>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</si>
  <si>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</si>
  <si>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</si>
  <si>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</si>
  <si>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</si>
  <si>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</si>
  <si>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</si>
  <si>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</si>
  <si>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</si>
  <si>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</si>
  <si>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</si>
  <si>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</si>
  <si>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</si>
  <si>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</si>
  <si>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</si>
  <si>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</si>
  <si>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</si>
  <si>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</si>
  <si>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</si>
  <si>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</si>
  <si>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</si>
  <si>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</si>
  <si>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</si>
  <si>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</si>
  <si>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</si>
  <si>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</si>
  <si>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</si>
  <si>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</si>
  <si>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</si>
  <si>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</si>
  <si>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</si>
  <si>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</si>
  <si>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</si>
  <si>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</si>
  <si>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</si>
  <si>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</si>
  <si>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</si>
  <si>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</si>
  <si>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</si>
  <si>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</si>
  <si>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</si>
  <si>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</si>
  <si>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</si>
  <si>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</si>
  <si>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</si>
  <si>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</si>
  <si>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</si>
  <si>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</si>
  <si>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</si>
  <si>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</si>
  <si>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</si>
  <si>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</si>
  <si>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</si>
  <si>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</si>
  <si>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</si>
  <si>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</si>
  <si>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</si>
  <si>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</si>
  <si>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</si>
  <si>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</si>
  <si>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</si>
  <si>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</si>
  <si>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</si>
  <si>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</si>
  <si>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</si>
  <si>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</si>
  <si>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</si>
  <si>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</si>
  <si>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</si>
  <si>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</si>
  <si>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</si>
  <si>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</si>
  <si>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</si>
  <si>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</si>
  <si>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</si>
  <si>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</si>
  <si>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</si>
  <si>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</si>
  <si>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</si>
  <si>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</si>
  <si>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</si>
  <si>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</si>
  <si>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</si>
  <si>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</si>
  <si>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</si>
  <si>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</si>
  <si>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</si>
  <si>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</si>
  <si>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</si>
  <si>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</si>
  <si>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</si>
  <si>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</si>
  <si>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</si>
  <si>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</si>
  <si>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</si>
  <si>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</si>
  <si>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</si>
  <si>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</si>
  <si>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</si>
  <si>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</si>
  <si>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</si>
  <si>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</si>
  <si>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</si>
  <si>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</si>
  <si>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</si>
  <si>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</si>
  <si>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</si>
  <si>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</si>
  <si>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</si>
  <si>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</si>
  <si>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</si>
  <si>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</si>
  <si>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</si>
  <si>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</si>
  <si>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</si>
  <si>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</si>
  <si>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</si>
  <si>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</si>
  <si>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</si>
  <si>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</si>
  <si>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</si>
  <si>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</si>
  <si>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</si>
  <si>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</si>
  <si>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</si>
  <si>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</si>
  <si>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</si>
  <si>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</si>
  <si>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</si>
  <si>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</si>
  <si>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</si>
  <si>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</si>
  <si>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</si>
  <si>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</si>
  <si>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</si>
  <si>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</si>
  <si>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</si>
  <si>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</si>
  <si>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</si>
  <si>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</si>
  <si>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</si>
  <si>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</si>
  <si>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</si>
  <si>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</si>
  <si>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</si>
  <si>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</si>
  <si>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</si>
  <si>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</si>
  <si>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</si>
  <si>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</si>
  <si>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</si>
  <si>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</si>
  <si>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</si>
  <si>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</si>
  <si>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</si>
  <si>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</si>
  <si>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</si>
  <si>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</si>
  <si>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</si>
  <si>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</si>
  <si>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</si>
  <si>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</si>
  <si>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</si>
  <si>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</si>
  <si>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</si>
  <si>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</si>
  <si>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</si>
  <si>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</si>
  <si>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</si>
  <si>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</si>
  <si>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</si>
  <si>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</si>
  <si>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</si>
  <si>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</si>
  <si>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</si>
  <si>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</si>
  <si>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</si>
  <si>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</si>
  <si>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</si>
  <si>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</si>
  <si>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</si>
  <si>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</si>
  <si>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</si>
  <si>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</si>
  <si>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</si>
  <si>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</si>
  <si>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</si>
  <si>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</si>
  <si>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</si>
  <si>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</si>
  <si>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</si>
  <si>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</si>
  <si>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</si>
  <si>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</si>
  <si>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</si>
  <si>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</si>
  <si>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</si>
  <si>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</si>
  <si>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</si>
  <si>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</si>
  <si>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</si>
  <si>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</si>
  <si>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</si>
  <si>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</si>
  <si>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</si>
  <si>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</si>
  <si>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</si>
  <si>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</si>
  <si>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</si>
  <si>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</si>
  <si>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</si>
  <si>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</si>
  <si>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</si>
  <si>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</si>
  <si>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</si>
  <si>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</si>
  <si>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</si>
  <si>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</si>
  <si>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</si>
  <si>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</si>
  <si>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</si>
  <si>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</si>
  <si>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</si>
  <si>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</si>
  <si>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</si>
  <si>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</si>
  <si>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</si>
  <si>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</si>
  <si>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</si>
  <si>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</si>
  <si>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</si>
  <si>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</si>
  <si>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</si>
  <si>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</si>
  <si>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</si>
  <si>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</si>
  <si>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</si>
  <si>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</si>
  <si>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</si>
  <si>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</si>
  <si>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</si>
  <si>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</si>
  <si>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</si>
  <si>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</si>
  <si>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</si>
  <si>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</si>
  <si>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</si>
  <si>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</si>
  <si>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</si>
  <si>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</si>
  <si>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</si>
  <si>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</si>
  <si>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</si>
  <si>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</si>
  <si>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</si>
  <si>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</si>
  <si>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</si>
  <si>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</si>
  <si>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</si>
  <si>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</si>
  <si>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</si>
  <si>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</si>
  <si>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</si>
  <si>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</si>
  <si>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</si>
  <si>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</si>
  <si>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</si>
  <si>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</si>
  <si>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</si>
  <si>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</si>
  <si>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</si>
  <si>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</si>
  <si>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</si>
  <si>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</si>
  <si>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</si>
  <si>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</si>
  <si>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</si>
  <si>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</si>
  <si>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</si>
  <si>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</si>
  <si>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</si>
  <si>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</si>
  <si>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</si>
  <si>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</si>
  <si>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</si>
  <si>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</si>
  <si>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</si>
  <si>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</si>
  <si>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</si>
  <si>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</si>
  <si>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</si>
  <si>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</si>
  <si>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</si>
  <si>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</si>
  <si>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</si>
  <si>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</si>
  <si>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</si>
  <si>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</si>
  <si>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</si>
  <si>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</si>
  <si>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</si>
  <si>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</si>
  <si>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</si>
  <si>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</si>
  <si>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</si>
  <si>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</si>
  <si>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</si>
  <si>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</si>
  <si>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</si>
  <si>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</si>
  <si>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</si>
  <si>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</si>
  <si>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</si>
  <si>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</si>
  <si>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</si>
  <si>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</si>
  <si>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</si>
  <si>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</si>
  <si>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</si>
  <si>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</si>
  <si>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</si>
  <si>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</si>
  <si>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</si>
  <si>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</si>
  <si>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</si>
  <si>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</si>
  <si>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</si>
  <si>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</si>
  <si>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</si>
  <si>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</si>
  <si>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</si>
  <si>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</si>
  <si>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</si>
  <si>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</si>
  <si>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</si>
  <si>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</si>
  <si>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</si>
  <si>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</si>
  <si>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</si>
  <si>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</si>
  <si>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</si>
  <si>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</si>
  <si>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</si>
  <si>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</si>
  <si>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</si>
  <si>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</si>
  <si>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</si>
  <si>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</si>
  <si>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</si>
  <si>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</si>
  <si>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</si>
  <si>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</si>
  <si>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</si>
  <si>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</si>
  <si>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</si>
  <si>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</si>
  <si>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</si>
  <si>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</si>
  <si>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</si>
  <si>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</si>
  <si>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</si>
  <si>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</si>
  <si>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</si>
  <si>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</si>
  <si>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</si>
  <si>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</si>
  <si>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</si>
  <si>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</si>
  <si>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</si>
  <si>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</si>
  <si>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</si>
  <si>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</si>
  <si>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</si>
  <si>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</si>
  <si>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</si>
  <si>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</si>
  <si>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</si>
  <si>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</si>
  <si>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</si>
  <si>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</si>
  <si>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</si>
  <si>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</si>
  <si>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</si>
  <si>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</si>
  <si>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</si>
  <si>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</si>
  <si>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</si>
  <si>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</si>
  <si>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</si>
  <si>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</si>
  <si>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</si>
  <si>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</si>
  <si>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</si>
  <si>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</si>
  <si>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</si>
  <si>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</si>
  <si>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</si>
  <si>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</si>
  <si>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</si>
  <si>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</si>
  <si>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</si>
  <si>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</si>
  <si>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</si>
  <si>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</si>
  <si>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</si>
  <si>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</si>
  <si>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</si>
  <si>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</si>
  <si>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</si>
  <si>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</si>
  <si>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</si>
  <si>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</si>
  <si>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</si>
  <si>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</si>
  <si>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</si>
  <si>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</si>
  <si>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</si>
  <si>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</si>
  <si>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</si>
  <si>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</si>
  <si>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</si>
  <si>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</si>
  <si>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</si>
  <si>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</si>
  <si>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</si>
  <si>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</si>
  <si>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</si>
  <si>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</si>
  <si>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</si>
  <si>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</si>
  <si>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</si>
  <si>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</si>
  <si>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</si>
  <si>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</si>
  <si>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</si>
  <si>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</si>
  <si>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</si>
  <si>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</si>
  <si>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</si>
  <si>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</si>
  <si>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</si>
  <si>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</si>
  <si>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</si>
  <si>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</si>
  <si>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</si>
  <si>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</si>
  <si>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</si>
  <si>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</si>
  <si>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</si>
  <si>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</si>
  <si>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</si>
  <si>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</si>
  <si>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</si>
  <si>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</si>
  <si>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</si>
  <si>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</si>
  <si>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</si>
  <si>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</si>
  <si>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</si>
  <si>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</si>
  <si>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</si>
  <si>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</si>
  <si>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</si>
  <si>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</si>
  <si>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</si>
  <si>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</si>
  <si>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</si>
  <si>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</si>
  <si>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</si>
  <si>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</si>
  <si>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</si>
  <si>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</si>
  <si>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</si>
  <si>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</si>
  <si>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</si>
  <si>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</si>
  <si>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</si>
  <si>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</si>
  <si>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</si>
  <si>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</si>
  <si>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</si>
  <si>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</si>
  <si>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</si>
  <si>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</si>
  <si>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</si>
  <si>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</si>
  <si>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</si>
  <si>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</si>
  <si>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</si>
  <si>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</si>
  <si>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</si>
  <si>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</si>
  <si>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</si>
  <si>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</si>
  <si>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</si>
  <si>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</si>
  <si>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</si>
  <si>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</si>
  <si>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</si>
  <si>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</si>
  <si>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</si>
  <si>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</si>
  <si>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</si>
  <si>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</si>
  <si>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</si>
  <si>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</si>
  <si>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</si>
  <si>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</si>
  <si>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</si>
  <si>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</si>
  <si>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</si>
  <si>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</si>
  <si>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</si>
  <si>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</si>
  <si>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</si>
  <si>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</si>
  <si>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</si>
  <si>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</si>
  <si>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</si>
  <si>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</si>
  <si>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</si>
  <si>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</si>
  <si>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</si>
  <si>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</si>
  <si>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</si>
  <si>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</si>
  <si>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</si>
  <si>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</si>
  <si>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</si>
  <si>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</si>
  <si>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</si>
  <si>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</si>
  <si>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</si>
  <si>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</si>
  <si>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</si>
  <si>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</si>
  <si>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</si>
  <si>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</si>
  <si>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</si>
  <si>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</si>
  <si>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</si>
  <si>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</si>
  <si>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</si>
  <si>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</si>
  <si>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</si>
  <si>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</si>
  <si>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</si>
  <si>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</si>
  <si>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</si>
  <si>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</si>
  <si>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</si>
  <si>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</si>
  <si>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</si>
  <si>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</si>
  <si>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</si>
  <si>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</si>
  <si>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</si>
  <si>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</si>
  <si>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</si>
  <si>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</si>
  <si>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</si>
  <si>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</si>
  <si>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</si>
  <si>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</si>
  <si>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</si>
  <si>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</si>
  <si>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</si>
  <si>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</si>
  <si>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</si>
  <si>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</si>
  <si>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</si>
  <si>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</si>
  <si>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</si>
  <si>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</si>
  <si>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</si>
  <si>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</si>
  <si>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</si>
  <si>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</si>
  <si>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</si>
  <si>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</si>
  <si>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</si>
  <si>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</si>
  <si>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</si>
  <si>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</si>
  <si>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</si>
  <si>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</si>
  <si>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</si>
  <si>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</si>
  <si>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</si>
  <si>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</si>
  <si>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</si>
  <si>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</si>
  <si>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</si>
  <si>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</si>
  <si>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</si>
  <si>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</si>
  <si>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</si>
  <si>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</si>
  <si>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</si>
  <si>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</si>
  <si>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</si>
  <si>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</si>
  <si>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</si>
  <si>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</si>
  <si>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</si>
  <si>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</si>
  <si>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</si>
  <si>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</si>
  <si>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</si>
  <si>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</si>
  <si>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</si>
  <si>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</si>
  <si>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</si>
  <si>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</si>
  <si>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</si>
  <si>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</si>
  <si>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</si>
  <si>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</si>
  <si>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</si>
  <si>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</si>
  <si>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</si>
  <si>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</si>
  <si>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</si>
  <si>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</si>
  <si>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</si>
  <si>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</si>
  <si>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</si>
  <si>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</si>
  <si>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</si>
  <si>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</si>
  <si>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</si>
  <si>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</si>
  <si>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</si>
  <si>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</si>
  <si>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</si>
  <si>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</si>
  <si>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</si>
  <si>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</si>
  <si>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</si>
  <si>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</si>
  <si>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</si>
  <si>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</si>
  <si>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</si>
  <si>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</si>
  <si>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</si>
  <si>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</si>
  <si>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</si>
  <si>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</si>
  <si>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</si>
  <si>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</si>
  <si>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</si>
  <si>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</si>
  <si>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</si>
  <si>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</si>
  <si>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</si>
  <si>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</si>
  <si>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</si>
  <si>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</si>
  <si>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</si>
  <si>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</si>
  <si>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</si>
  <si>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</si>
  <si>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</si>
  <si>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</si>
  <si>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</si>
  <si>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</si>
  <si>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</si>
  <si>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</si>
  <si>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</si>
  <si>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</si>
  <si>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</si>
  <si>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</si>
  <si>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</si>
  <si>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</si>
  <si>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</si>
  <si>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</si>
  <si>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</si>
  <si>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</si>
  <si>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</si>
  <si>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</si>
  <si>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</si>
  <si>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</si>
  <si>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</si>
  <si>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</si>
  <si>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</si>
  <si>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</si>
  <si>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</si>
  <si>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</si>
  <si>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</si>
  <si>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</si>
  <si>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</si>
  <si>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</si>
  <si>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</si>
  <si>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</si>
  <si>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</si>
  <si>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</si>
  <si>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</si>
  <si>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</si>
  <si>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</si>
  <si>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</si>
  <si>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</si>
  <si>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</si>
  <si>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</si>
  <si>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</si>
  <si>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</si>
  <si>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</si>
  <si>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</si>
  <si>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</si>
  <si>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</si>
  <si>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</si>
  <si>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</si>
  <si>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</si>
  <si>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</si>
  <si>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</si>
  <si>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</si>
  <si>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</si>
  <si>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</si>
  <si>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</si>
  <si>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</si>
  <si>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</si>
  <si>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</si>
  <si>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</si>
  <si>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</si>
  <si>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</si>
  <si>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</si>
  <si>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</si>
  <si>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</si>
  <si>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</si>
  <si>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</si>
  <si>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</si>
  <si>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</si>
  <si>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</si>
  <si>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</si>
  <si>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</si>
  <si>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</si>
  <si>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</si>
  <si>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</si>
  <si>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</si>
  <si>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</si>
  <si>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</si>
  <si>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</si>
  <si>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</si>
  <si>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</si>
  <si>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</si>
  <si>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</si>
  <si>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</si>
  <si>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</si>
  <si>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</si>
  <si>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</si>
  <si>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</si>
  <si>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</si>
  <si>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</si>
  <si>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</si>
  <si>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</si>
  <si>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</si>
  <si>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</si>
  <si>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</si>
  <si>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</si>
  <si>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</si>
  <si>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</si>
  <si>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</si>
  <si>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</si>
  <si>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</si>
  <si>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</si>
  <si>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</si>
  <si>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</si>
  <si>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</si>
  <si>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</si>
  <si>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</si>
  <si>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</si>
  <si>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</si>
  <si>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</si>
  <si>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</si>
  <si>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</si>
  <si>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</si>
  <si>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</si>
  <si>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</si>
  <si>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</si>
  <si>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</si>
  <si>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</si>
  <si>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</si>
  <si>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</si>
  <si>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</si>
  <si>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</si>
  <si>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</si>
  <si>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</si>
  <si>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</si>
  <si>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</si>
  <si>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</si>
  <si>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</si>
  <si>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</si>
  <si>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</si>
  <si>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</si>
  <si>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</si>
  <si>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</si>
  <si>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</si>
  <si>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</si>
  <si>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</si>
  <si>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</si>
  <si>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</si>
  <si>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</si>
  <si>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</si>
  <si>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</si>
  <si>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</si>
  <si>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</si>
  <si>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</si>
  <si>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</si>
  <si>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</si>
  <si>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</si>
  <si>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</si>
  <si>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</si>
  <si>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</si>
  <si>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</si>
  <si>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</si>
  <si>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</si>
  <si>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</si>
  <si>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</si>
  <si>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</si>
  <si>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</si>
  <si>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</si>
  <si>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</si>
  <si>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</si>
  <si>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</si>
  <si>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</si>
  <si>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</si>
  <si>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</si>
  <si>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</si>
  <si>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</si>
  <si>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</si>
  <si>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</si>
  <si>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</si>
  <si>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</si>
  <si>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</si>
  <si>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</si>
  <si>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</si>
  <si>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</si>
  <si>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</si>
  <si>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</si>
  <si>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</si>
  <si>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</si>
  <si>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</si>
  <si>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</si>
  <si>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</si>
  <si>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</si>
  <si>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</si>
  <si>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</si>
  <si>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</si>
  <si>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</si>
  <si>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</si>
  <si>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</si>
  <si>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</si>
  <si>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</si>
  <si>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</si>
  <si>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</si>
  <si>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</si>
  <si>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</si>
  <si>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</si>
  <si>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</si>
  <si>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</si>
  <si>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</si>
  <si>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</si>
  <si>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</si>
  <si>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</si>
  <si>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</si>
  <si>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</si>
  <si>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</si>
  <si>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</si>
  <si>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</si>
  <si>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</si>
  <si>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</si>
  <si>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</si>
  <si>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</si>
  <si>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</si>
  <si>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</si>
  <si>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</si>
  <si>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</si>
  <si>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</si>
  <si>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</si>
  <si>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</si>
  <si>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</si>
  <si>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</si>
  <si>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</si>
  <si>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</si>
  <si>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</si>
  <si>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</si>
  <si>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</si>
  <si>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</si>
  <si>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</si>
  <si>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</si>
  <si>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</si>
  <si>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</si>
  <si>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</si>
  <si>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</si>
  <si>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</si>
  <si>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</si>
  <si>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</si>
  <si>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</si>
  <si>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</si>
  <si>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</si>
  <si>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</si>
  <si>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</si>
  <si>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</si>
  <si>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</si>
  <si>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</si>
  <si>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</si>
  <si>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</si>
  <si>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</si>
  <si>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</si>
  <si>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</si>
  <si>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</si>
  <si>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</si>
  <si>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</si>
  <si>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</si>
  <si>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</si>
  <si>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</si>
  <si>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</si>
  <si>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</si>
  <si>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</si>
  <si>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</si>
  <si>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</si>
  <si>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</si>
  <si>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</si>
  <si>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</si>
  <si>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</si>
  <si>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</si>
  <si>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</si>
  <si>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</si>
  <si>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</si>
  <si>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</si>
  <si>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</si>
  <si>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</si>
  <si>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</si>
  <si>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</si>
  <si>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</si>
  <si>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</si>
  <si>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</si>
  <si>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</si>
  <si>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</si>
  <si>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</si>
  <si>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</si>
  <si>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</si>
  <si>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</si>
  <si>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</si>
  <si>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</si>
  <si>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</si>
  <si>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</si>
  <si>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</si>
  <si>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</si>
  <si>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</si>
  <si>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</si>
  <si>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</si>
  <si>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</si>
  <si>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</si>
  <si>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</si>
  <si>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</si>
  <si>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</si>
  <si>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</si>
  <si>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</si>
  <si>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</si>
  <si>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</si>
  <si>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</si>
  <si>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</si>
  <si>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</si>
  <si>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</si>
  <si>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</si>
  <si>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</si>
  <si>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</si>
  <si>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</si>
  <si>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</si>
  <si>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</si>
  <si>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</si>
  <si>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</si>
  <si>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</si>
  <si>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</si>
  <si>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</si>
  <si>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</si>
  <si>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</si>
  <si>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</si>
  <si>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</si>
  <si>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</si>
  <si>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</si>
  <si>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</si>
  <si>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</si>
  <si>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</si>
  <si>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</si>
  <si>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</si>
  <si>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</si>
  <si>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</si>
  <si>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</si>
  <si>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</si>
  <si>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</si>
  <si>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</si>
  <si>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</si>
  <si>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</si>
  <si>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</si>
  <si>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</si>
  <si>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</si>
  <si>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</si>
  <si>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</si>
  <si>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</si>
  <si>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</si>
  <si>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</si>
  <si>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</si>
  <si>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</si>
  <si>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</si>
  <si>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</si>
  <si>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</si>
  <si>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</si>
  <si>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</si>
  <si>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</si>
  <si>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</si>
  <si>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</si>
  <si>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</si>
  <si>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</si>
  <si>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</si>
  <si>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</si>
  <si>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</si>
  <si>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</si>
  <si>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</si>
  <si>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</si>
  <si>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</si>
  <si>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</si>
  <si>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</si>
  <si>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</si>
  <si>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</si>
  <si>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</si>
  <si>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</si>
  <si>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</si>
  <si>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</si>
  <si>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</si>
  <si>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</si>
  <si>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</si>
  <si>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</si>
  <si>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</si>
  <si>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</si>
  <si>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</si>
  <si>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</si>
  <si>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</si>
  <si>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</si>
  <si>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</si>
  <si>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</si>
  <si>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</si>
  <si>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</si>
  <si>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</si>
  <si>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</si>
  <si>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</si>
  <si>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</si>
  <si>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</si>
  <si>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</si>
  <si>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</si>
  <si>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</si>
  <si>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</si>
  <si>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</si>
  <si>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</si>
  <si>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</si>
  <si>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</si>
  <si>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</si>
  <si>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</si>
  <si>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</si>
  <si>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</si>
  <si>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</si>
  <si>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</si>
  <si>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</si>
  <si>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</si>
  <si>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</si>
  <si>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</si>
  <si>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</si>
  <si>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</si>
  <si>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</si>
  <si>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</si>
  <si>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</si>
  <si>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</si>
  <si>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</si>
  <si>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</si>
  <si>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</si>
  <si>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</si>
  <si>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</si>
  <si>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</si>
  <si>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</si>
  <si>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</si>
  <si>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</si>
  <si>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</si>
  <si>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</si>
  <si>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</si>
  <si>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</si>
  <si>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</si>
  <si>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</si>
  <si>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</si>
  <si>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</si>
  <si>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</si>
  <si>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</si>
  <si>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</si>
  <si>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</si>
  <si>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</si>
  <si>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</si>
  <si>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</si>
  <si>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</si>
  <si>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</si>
  <si>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</si>
  <si>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</si>
  <si>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</si>
  <si>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</si>
  <si>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</si>
  <si>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</si>
  <si>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</si>
  <si>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</si>
  <si>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</si>
  <si>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</si>
  <si>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</si>
  <si>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</si>
  <si>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</si>
  <si>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</si>
  <si>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</si>
  <si>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</si>
  <si>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</si>
  <si>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</si>
  <si>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</si>
  <si>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</si>
  <si>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</si>
  <si>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</si>
  <si>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</si>
  <si>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</si>
  <si>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</si>
  <si>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</si>
  <si>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</si>
  <si>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</si>
  <si>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</si>
  <si>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</si>
  <si>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</si>
  <si>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</si>
  <si>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</si>
  <si>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</si>
  <si>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</si>
  <si>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</si>
  <si>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</si>
  <si>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</si>
  <si>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</si>
  <si>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</si>
  <si>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</si>
  <si>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</si>
  <si>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</si>
  <si>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</si>
  <si>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</si>
  <si>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</si>
  <si>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</si>
  <si>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</si>
  <si>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</si>
  <si>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</si>
  <si>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</si>
  <si>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</si>
  <si>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</si>
  <si>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</si>
  <si>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</si>
  <si>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</si>
  <si>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</si>
  <si>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</si>
  <si>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</si>
  <si>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</si>
  <si>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</si>
  <si>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</si>
  <si>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</si>
  <si>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</si>
  <si>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</si>
  <si>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</si>
  <si>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</si>
  <si>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</si>
  <si>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</si>
  <si>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</si>
  <si>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</si>
  <si>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</si>
  <si>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</si>
  <si>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</si>
  <si>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</si>
  <si>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</si>
  <si>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</si>
  <si>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</si>
  <si>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</si>
  <si>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</si>
  <si>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</si>
  <si>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</si>
  <si>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</si>
  <si>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</si>
  <si>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</si>
  <si>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</si>
  <si>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</si>
  <si>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</si>
  <si>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</si>
  <si>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</si>
  <si>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</si>
  <si>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</si>
  <si>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</si>
  <si>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</si>
  <si>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</si>
  <si>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</si>
  <si>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</si>
  <si>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</si>
  <si>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</si>
  <si>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</si>
  <si>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</si>
  <si>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</si>
  <si>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</si>
  <si>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</si>
  <si>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</si>
  <si>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</si>
  <si>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</si>
  <si>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</si>
  <si>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</si>
  <si>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</si>
  <si>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</si>
  <si>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</si>
  <si>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</si>
  <si>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</si>
  <si>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</si>
  <si>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</si>
  <si>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</si>
  <si>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</si>
  <si>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</si>
  <si>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</si>
  <si>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</si>
  <si>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</si>
  <si>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</si>
  <si>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</si>
  <si>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</si>
  <si>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</si>
  <si>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</si>
  <si>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</si>
  <si>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</si>
  <si>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</si>
  <si>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</si>
  <si>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</si>
  <si>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</si>
  <si>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</si>
  <si>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</si>
  <si>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</si>
  <si>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</si>
  <si>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</si>
  <si>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</si>
  <si>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</si>
  <si>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</si>
  <si>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</si>
  <si>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</si>
  <si>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</si>
  <si>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</si>
  <si>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</si>
  <si>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</si>
  <si>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</si>
  <si>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</si>
  <si>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</si>
  <si>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</si>
  <si>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</si>
  <si>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</si>
  <si>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</si>
  <si>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</si>
  <si>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</si>
  <si>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</si>
  <si>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</si>
  <si>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</si>
  <si>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</si>
  <si>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</si>
  <si>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</si>
  <si>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</si>
  <si>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</si>
  <si>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</si>
  <si>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</si>
  <si>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</si>
  <si>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</si>
  <si>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</si>
  <si>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</si>
  <si>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</si>
  <si>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</si>
  <si>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</si>
  <si>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</si>
  <si>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</si>
  <si>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</si>
  <si>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</si>
  <si>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</si>
  <si>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</si>
  <si>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</si>
  <si>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</si>
  <si>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</si>
  <si>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</si>
  <si>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</si>
  <si>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</si>
  <si>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</si>
  <si>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</si>
  <si>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</si>
  <si>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</si>
  <si>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</si>
  <si>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</si>
  <si>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</si>
  <si>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</si>
  <si>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</si>
  <si>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</si>
  <si>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</si>
  <si>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</si>
  <si>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</si>
  <si>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</si>
  <si>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</si>
  <si>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</si>
  <si>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</si>
  <si>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</si>
  <si>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</si>
  <si>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</si>
  <si>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</si>
  <si>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</si>
  <si>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</si>
  <si>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</si>
  <si>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</si>
  <si>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</si>
  <si>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</si>
  <si>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</si>
  <si>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</si>
  <si>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</si>
  <si>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</si>
  <si>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</si>
  <si>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</si>
  <si>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</si>
  <si>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</si>
  <si>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</si>
  <si>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</si>
  <si>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</si>
  <si>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</si>
  <si>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</si>
  <si>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</si>
  <si>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</si>
  <si>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</si>
  <si>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</si>
  <si>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</si>
  <si>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</si>
  <si>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</si>
  <si>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</si>
  <si>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</si>
  <si>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</si>
  <si>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</si>
  <si>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</si>
  <si>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</si>
  <si>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</si>
  <si>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</si>
  <si>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</si>
  <si>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</si>
  <si>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</si>
  <si>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</si>
  <si>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</si>
  <si>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</si>
  <si>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</si>
  <si>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</si>
  <si>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</si>
  <si>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</si>
  <si>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</si>
  <si>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</si>
  <si>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</si>
  <si>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</si>
  <si>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</si>
  <si>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</si>
  <si>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</si>
  <si>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</si>
  <si>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</si>
  <si>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</si>
  <si>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</si>
  <si>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</si>
  <si>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</si>
  <si>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</si>
  <si>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</si>
  <si>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</si>
  <si>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</si>
  <si>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</si>
  <si>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</si>
  <si>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</si>
  <si>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</si>
  <si>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</si>
  <si>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</si>
  <si>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</si>
  <si>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</si>
  <si>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</si>
  <si>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</si>
  <si>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</si>
  <si>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</si>
  <si>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</si>
  <si>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</si>
  <si>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</si>
  <si>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</si>
  <si>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</si>
  <si>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</si>
  <si>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</si>
  <si>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</si>
  <si>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</si>
  <si>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</si>
  <si>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</si>
  <si>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</si>
  <si>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</si>
  <si>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</si>
  <si>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</si>
  <si>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</si>
  <si>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</si>
  <si>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</si>
  <si>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</si>
  <si>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</si>
  <si>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</si>
  <si>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</si>
  <si>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</si>
  <si>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</si>
  <si>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</si>
  <si>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</si>
  <si>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</si>
  <si>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</si>
  <si>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</si>
  <si>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</si>
  <si>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</si>
  <si>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</si>
  <si>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</si>
  <si>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</si>
  <si>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</si>
  <si>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</si>
  <si>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</si>
  <si>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</si>
  <si>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</si>
  <si>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</si>
  <si>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</si>
  <si>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</si>
  <si>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</si>
  <si>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</si>
  <si>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</si>
  <si>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</si>
  <si>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</si>
  <si>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</si>
  <si>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</si>
  <si>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</si>
  <si>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</si>
  <si>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</si>
  <si>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</si>
  <si>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</si>
  <si>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</si>
  <si>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</si>
  <si>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</si>
  <si>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</si>
  <si>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</si>
  <si>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</si>
  <si>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</si>
  <si>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</si>
  <si>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</si>
  <si>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</si>
  <si>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</si>
  <si>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</si>
  <si>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</si>
  <si>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</si>
  <si>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</si>
  <si>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</si>
  <si>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</si>
  <si>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</si>
  <si>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</si>
  <si>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</si>
  <si>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</si>
  <si>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</si>
  <si>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</si>
  <si>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</si>
  <si>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</si>
  <si>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</si>
  <si>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</si>
  <si>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</si>
  <si>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</si>
  <si>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</si>
  <si>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</si>
  <si>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</si>
  <si>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</si>
  <si>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</si>
  <si>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</si>
  <si>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</si>
  <si>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</si>
  <si>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</si>
  <si>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</si>
  <si>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</si>
  <si>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</si>
  <si>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</si>
  <si>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</si>
  <si>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</si>
  <si>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</si>
  <si>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</si>
  <si>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</si>
  <si>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</si>
  <si>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</si>
  <si>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</si>
  <si>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</si>
  <si>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</si>
  <si>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</si>
  <si>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</si>
  <si>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</si>
  <si>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</si>
  <si>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</si>
  <si>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</si>
  <si>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</si>
  <si>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</si>
  <si>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</si>
  <si>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</si>
  <si>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</si>
  <si>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</si>
  <si>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</si>
  <si>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</si>
  <si>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</si>
  <si>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</si>
  <si>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</si>
  <si>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</si>
  <si>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</si>
  <si>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</si>
  <si>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</si>
  <si>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</si>
  <si>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</si>
  <si>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</si>
  <si>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</si>
  <si>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</si>
  <si>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</si>
  <si>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</si>
  <si>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</si>
  <si>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</si>
  <si>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</si>
  <si>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</si>
  <si>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</si>
  <si>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</si>
  <si>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</si>
  <si>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</si>
  <si>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</si>
  <si>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</si>
  <si>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</si>
  <si>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</si>
  <si>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</si>
  <si>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</si>
  <si>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</si>
  <si>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</si>
  <si>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</si>
  <si>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</si>
  <si>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</si>
  <si>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</si>
  <si>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</si>
  <si>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</si>
  <si>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</si>
  <si>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</si>
  <si>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</si>
  <si>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</si>
  <si>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</si>
  <si>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</si>
  <si>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</si>
  <si>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</si>
  <si>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</si>
  <si>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</si>
  <si>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</si>
  <si>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</si>
  <si>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</si>
  <si>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</si>
  <si>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</si>
  <si>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</si>
  <si>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</si>
  <si>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</si>
  <si>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</si>
  <si>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</si>
  <si>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</si>
  <si>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</si>
  <si>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</si>
  <si>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</si>
  <si>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</si>
  <si>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</si>
  <si>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</si>
  <si>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</si>
  <si>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</si>
  <si>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</si>
  <si>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</si>
  <si>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</si>
  <si>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</si>
  <si>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</si>
  <si>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</si>
  <si>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</si>
  <si>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</si>
  <si>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</si>
  <si>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</si>
  <si>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</si>
  <si>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</si>
  <si>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</si>
  <si>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</si>
  <si>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</si>
  <si>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</si>
  <si>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</si>
  <si>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</si>
  <si>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</si>
  <si>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</si>
  <si>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</si>
  <si>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</si>
  <si>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</si>
  <si>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</si>
  <si>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</si>
  <si>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</si>
  <si>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</si>
  <si>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</si>
  <si>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</si>
  <si>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</si>
  <si>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</si>
  <si>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</si>
  <si>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</si>
  <si>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</si>
  <si>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</si>
  <si>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</si>
  <si>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</si>
  <si>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</si>
  <si>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</si>
  <si>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</si>
  <si>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</si>
  <si>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</si>
  <si>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</si>
  <si>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</si>
  <si>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</si>
  <si>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</si>
  <si>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</si>
  <si>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</si>
  <si>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</si>
  <si>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</si>
  <si>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</si>
  <si>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</si>
  <si>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</si>
  <si>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</si>
  <si>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</si>
  <si>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</si>
  <si>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</si>
  <si>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</si>
  <si>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</si>
  <si>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</si>
  <si>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</si>
  <si>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</si>
  <si>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</si>
  <si>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</si>
  <si>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</si>
  <si>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</si>
  <si>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</si>
  <si>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</si>
  <si>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</si>
  <si>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</si>
  <si>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</si>
  <si>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</si>
  <si>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</si>
  <si>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</si>
  <si>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</si>
  <si>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</si>
  <si>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</si>
  <si>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</si>
  <si>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</si>
  <si>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</si>
  <si>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</si>
  <si>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</si>
  <si>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</si>
  <si>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</si>
  <si>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</si>
  <si>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</si>
  <si>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</si>
  <si>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</si>
  <si>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</si>
  <si>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</si>
  <si>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</si>
  <si>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</si>
  <si>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</si>
  <si>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</si>
  <si>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</si>
  <si>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</si>
  <si>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</si>
  <si>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</si>
  <si>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</si>
  <si>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</si>
  <si>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</si>
  <si>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</si>
  <si>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</si>
  <si>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</si>
  <si>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</si>
  <si>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</si>
  <si>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</si>
  <si>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</si>
  <si>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</si>
  <si>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</si>
  <si>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</si>
  <si>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</si>
  <si>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</si>
  <si>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</si>
  <si>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</si>
  <si>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</si>
  <si>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</si>
  <si>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</si>
  <si>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</si>
  <si>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</si>
  <si>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</si>
  <si>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</si>
  <si>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</si>
  <si>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</si>
  <si>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</si>
  <si>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</si>
  <si>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</si>
  <si>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</si>
  <si>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</si>
  <si>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</si>
  <si>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</si>
  <si>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</si>
  <si>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</si>
  <si>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</si>
  <si>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</si>
  <si>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</si>
  <si>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</si>
  <si>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</si>
  <si>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</si>
  <si>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</si>
  <si>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</si>
  <si>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</si>
  <si>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</si>
  <si>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</si>
  <si>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</si>
  <si>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</si>
  <si>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</si>
  <si>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</si>
  <si>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</si>
  <si>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</si>
  <si>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</si>
  <si>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</si>
  <si>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</si>
  <si>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</si>
  <si>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</si>
  <si>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</si>
  <si>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</si>
  <si>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</si>
  <si>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</si>
  <si>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</si>
  <si>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</si>
  <si>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</si>
  <si>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</si>
  <si>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</si>
  <si>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</si>
  <si>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</si>
  <si>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</si>
  <si>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</si>
  <si>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</si>
  <si>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</si>
  <si>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</si>
  <si>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</si>
  <si>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</si>
  <si>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</si>
  <si>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</si>
  <si>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</si>
  <si>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</si>
  <si>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</si>
  <si>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</si>
  <si>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</si>
  <si>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</si>
  <si>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</si>
  <si>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</si>
  <si>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</si>
  <si>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</si>
  <si>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</si>
  <si>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</si>
  <si>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</si>
  <si>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</si>
  <si>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</si>
  <si>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</si>
  <si>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</si>
  <si>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</si>
  <si>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</si>
  <si>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</si>
  <si>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</si>
  <si>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</si>
  <si>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</si>
  <si>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</si>
  <si>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</si>
  <si>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</si>
  <si>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</si>
  <si>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</si>
  <si>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</si>
  <si>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</si>
  <si>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</si>
  <si>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</si>
  <si>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</si>
  <si>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</si>
  <si>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</si>
  <si>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</si>
  <si>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</si>
  <si>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</si>
  <si>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</si>
  <si>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</si>
  <si>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</si>
  <si>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</si>
  <si>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</si>
  <si>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</si>
  <si>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</si>
  <si>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</si>
  <si>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</si>
  <si>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</si>
  <si>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</si>
  <si>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</si>
  <si>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</si>
  <si>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</si>
  <si>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</si>
  <si>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</si>
  <si>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</si>
  <si>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</si>
  <si>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</si>
  <si>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</si>
  <si>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</si>
  <si>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</si>
  <si>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</si>
  <si>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</si>
  <si>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</si>
  <si>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</si>
  <si>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</si>
  <si>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</si>
  <si>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</si>
  <si>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</si>
  <si>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</si>
  <si>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</si>
  <si>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</si>
  <si>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</si>
  <si>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</si>
  <si>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</si>
  <si>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</si>
  <si>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</si>
  <si>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</si>
  <si>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</si>
  <si>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</si>
  <si>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</si>
  <si>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</si>
  <si>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</si>
  <si>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</si>
  <si>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</si>
  <si>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</si>
  <si>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</si>
  <si>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</si>
  <si>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</si>
  <si>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</si>
  <si>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</si>
  <si>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</si>
  <si>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</si>
  <si>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</si>
  <si>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</si>
  <si>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</si>
  <si>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</si>
  <si>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</si>
  <si>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</si>
  <si>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</si>
  <si>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</si>
  <si>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</si>
  <si>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</si>
  <si>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</si>
  <si>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</si>
  <si>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</si>
  <si>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</si>
  <si>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</si>
  <si>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</si>
  <si>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</si>
  <si>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</si>
  <si>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</si>
  <si>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</si>
  <si>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</si>
  <si>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</si>
  <si>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</si>
  <si>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</si>
  <si>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</si>
  <si>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</si>
  <si>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</si>
  <si>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</si>
  <si>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</si>
  <si>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</si>
  <si>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</si>
  <si>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</si>
  <si>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</si>
  <si>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</si>
  <si>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</si>
  <si>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</si>
  <si>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</si>
  <si>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</si>
  <si>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</si>
  <si>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</si>
  <si>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</si>
  <si>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</si>
  <si>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</si>
  <si>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</si>
  <si>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</si>
  <si>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</si>
  <si>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</si>
  <si>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</si>
  <si>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</si>
  <si>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</si>
  <si>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</si>
  <si>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</si>
  <si>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</si>
  <si>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</si>
  <si>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</si>
  <si>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</si>
  <si>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</si>
  <si>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</si>
  <si>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</si>
  <si>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</si>
  <si>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</si>
  <si>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</si>
  <si>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</si>
  <si>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</si>
  <si>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</si>
  <si>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</si>
  <si>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</si>
  <si>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</si>
  <si>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</si>
  <si>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</si>
  <si>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</si>
  <si>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</si>
  <si>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</si>
  <si>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</si>
  <si>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</si>
  <si>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</si>
  <si>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</si>
  <si>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</si>
  <si>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</si>
  <si>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</si>
  <si>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</si>
  <si>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</si>
  <si>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</si>
  <si>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</si>
  <si>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</si>
  <si>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</si>
  <si>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</si>
  <si>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</si>
  <si>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</si>
  <si>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</si>
  <si>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</si>
  <si>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</si>
  <si>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</si>
  <si>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</si>
  <si>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</si>
  <si>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</si>
  <si>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</si>
  <si>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</si>
  <si>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</si>
  <si>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</si>
  <si>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</si>
  <si>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</si>
  <si>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</si>
  <si>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</si>
  <si>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</si>
  <si>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</si>
  <si>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</si>
  <si>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</si>
  <si>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</si>
  <si>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</si>
  <si>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</si>
  <si>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</si>
  <si>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</si>
  <si>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</si>
  <si>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</si>
  <si>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</si>
  <si>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</si>
  <si>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</si>
  <si>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</si>
  <si>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</si>
  <si>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</si>
  <si>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</si>
  <si>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</si>
  <si>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</si>
  <si>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</si>
  <si>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</si>
  <si>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</si>
  <si>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</si>
  <si>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</si>
  <si>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</si>
  <si>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</si>
  <si>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</si>
  <si>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</si>
  <si>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</si>
  <si>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</si>
  <si>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</si>
  <si>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</si>
  <si>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</si>
  <si>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</si>
  <si>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</si>
  <si>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</si>
  <si>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</si>
  <si>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</si>
  <si>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</si>
  <si>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</si>
  <si>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</si>
  <si>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</si>
  <si>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</si>
  <si>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</si>
  <si>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</si>
  <si>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</si>
  <si>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</si>
  <si>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</si>
  <si>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</si>
  <si>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</si>
  <si>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</si>
  <si>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</si>
  <si>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</si>
  <si>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</si>
  <si>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</si>
  <si>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</si>
  <si>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</si>
  <si>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</si>
  <si>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</si>
  <si>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</si>
  <si>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</si>
  <si>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</si>
  <si>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</si>
  <si>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</si>
  <si>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</si>
  <si>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</si>
  <si>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</si>
  <si>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</si>
  <si>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</si>
  <si>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</si>
  <si>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</si>
  <si>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</si>
  <si>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</si>
  <si>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</si>
  <si>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</si>
  <si>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</si>
  <si>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</si>
  <si>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</si>
  <si>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</si>
  <si>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</si>
  <si>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</si>
  <si>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</si>
  <si>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</si>
  <si>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</si>
  <si>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</si>
  <si>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</si>
  <si>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</si>
  <si>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</si>
  <si>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</si>
  <si>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</si>
  <si>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</si>
  <si>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</si>
  <si>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</si>
  <si>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</si>
  <si>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</si>
  <si>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</si>
  <si>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</si>
  <si>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</si>
  <si>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</si>
  <si>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</si>
  <si>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</si>
  <si>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</si>
  <si>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</si>
  <si>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</si>
  <si>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</si>
  <si>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</si>
  <si>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</si>
  <si>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</si>
  <si>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</si>
  <si>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</si>
  <si>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</si>
  <si>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</si>
  <si>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</si>
  <si>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</si>
  <si>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</si>
  <si>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</si>
  <si>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</si>
  <si>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</si>
  <si>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</si>
  <si>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</si>
  <si>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</si>
  <si>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</si>
  <si>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</si>
  <si>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</si>
  <si>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</si>
  <si>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</si>
  <si>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</si>
  <si>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</si>
  <si>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</si>
  <si>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</si>
  <si>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</si>
  <si>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</si>
  <si>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</si>
  <si>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</si>
  <si>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</si>
  <si>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</si>
  <si>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</si>
  <si>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</si>
  <si>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</si>
  <si>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</si>
  <si>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</si>
  <si>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</si>
  <si>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</si>
  <si>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</si>
  <si>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</si>
  <si>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</si>
  <si>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</si>
  <si>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</si>
  <si>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</si>
  <si>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</si>
  <si>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</si>
  <si>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</si>
  <si>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</si>
  <si>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</si>
  <si>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</si>
  <si>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</si>
  <si>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</si>
  <si>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</si>
  <si>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</si>
  <si>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</si>
  <si>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</si>
  <si>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</si>
  <si>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</si>
  <si>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</si>
  <si>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</si>
  <si>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</si>
  <si>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</si>
  <si>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</si>
  <si>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</si>
  <si>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</si>
  <si>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</si>
  <si>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</si>
  <si>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</si>
  <si>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</si>
  <si>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</si>
  <si>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</si>
  <si>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</si>
  <si>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</si>
  <si>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</si>
  <si>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</si>
  <si>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</si>
  <si>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</si>
  <si>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</si>
  <si>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</si>
  <si>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</si>
  <si>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</si>
  <si>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</si>
  <si>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</si>
  <si>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</si>
  <si>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</si>
  <si>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</si>
  <si>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</si>
  <si>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</si>
  <si>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</si>
  <si>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</si>
  <si>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</si>
  <si>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</si>
  <si>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</si>
  <si>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</si>
  <si>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</si>
  <si>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</si>
  <si>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</si>
  <si>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</si>
  <si>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</si>
  <si>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</si>
  <si>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</si>
  <si>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</si>
  <si>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</si>
  <si>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</si>
  <si>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</si>
  <si>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</si>
  <si>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</si>
  <si>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</si>
  <si>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</si>
  <si>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</si>
  <si>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</si>
  <si>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</si>
  <si>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</si>
  <si>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</si>
  <si>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</si>
  <si>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</si>
  <si>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</si>
  <si>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</si>
  <si>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</si>
  <si>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</si>
  <si>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</si>
  <si>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</si>
  <si>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</si>
  <si>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</si>
  <si>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</si>
  <si>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</si>
  <si>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</si>
  <si>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</si>
  <si>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</si>
  <si>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</si>
  <si>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</si>
  <si>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</si>
  <si>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</si>
  <si>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</si>
  <si>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</si>
  <si>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</si>
  <si>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</si>
  <si>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</si>
  <si>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</si>
  <si>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</si>
  <si>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</si>
  <si>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</si>
  <si>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</si>
  <si>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</si>
  <si>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</si>
  <si>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</si>
  <si>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</si>
  <si>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</si>
  <si>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</si>
  <si>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</si>
  <si>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</si>
  <si>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</si>
  <si>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</si>
  <si>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</si>
  <si>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</si>
  <si>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</si>
  <si>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</si>
  <si>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</si>
  <si>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</si>
  <si>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</si>
  <si>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</si>
  <si>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</si>
  <si>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</si>
  <si>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</si>
  <si>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</si>
  <si>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</si>
  <si>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</si>
  <si>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</si>
  <si>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</si>
  <si>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</si>
  <si>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</si>
  <si>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</si>
  <si>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</si>
  <si>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</si>
  <si>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</si>
  <si>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</si>
  <si>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</si>
  <si>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</si>
  <si>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</si>
  <si>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</si>
  <si>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</si>
  <si>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</si>
  <si>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</si>
  <si>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</si>
  <si>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</si>
  <si>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</si>
  <si>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</si>
  <si>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</si>
  <si>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</si>
  <si>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</si>
  <si>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</si>
  <si>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</si>
  <si>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</si>
  <si>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</si>
  <si>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</si>
  <si>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</si>
  <si>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</si>
  <si>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</si>
  <si>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</si>
  <si>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</si>
  <si>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</si>
  <si>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</si>
  <si>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</si>
  <si>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</si>
  <si>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</si>
  <si>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</si>
  <si>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</si>
  <si>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</si>
  <si>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</si>
  <si>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</si>
  <si>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</si>
  <si>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</si>
  <si>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</si>
  <si>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</si>
  <si>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</si>
  <si>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</si>
  <si>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</si>
  <si>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</si>
  <si>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</si>
  <si>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</si>
  <si>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</si>
  <si>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</si>
  <si>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</si>
  <si>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</si>
  <si>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</si>
  <si>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</si>
  <si>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</si>
  <si>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</si>
  <si>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</si>
  <si>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</si>
  <si>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</si>
  <si>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</si>
  <si>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</si>
  <si>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</si>
  <si>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</si>
  <si>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</si>
  <si>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</si>
  <si>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</si>
  <si>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</si>
  <si>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</si>
  <si>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</si>
  <si>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</si>
  <si>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</si>
  <si>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</si>
  <si>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</si>
  <si>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</si>
  <si>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</si>
  <si>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</si>
  <si>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</si>
  <si>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</si>
  <si>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</si>
  <si>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</si>
  <si>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</si>
  <si>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</si>
  <si>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</si>
  <si>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</si>
  <si>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</si>
  <si>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</si>
  <si>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</si>
  <si>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</si>
  <si>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</si>
  <si>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</si>
  <si>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</si>
  <si>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</si>
  <si>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</si>
  <si>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</si>
  <si>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</si>
  <si>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</si>
  <si>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</si>
  <si>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</si>
  <si>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</si>
  <si>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</si>
  <si>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</si>
  <si>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</si>
  <si>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</si>
  <si>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</si>
  <si>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</si>
  <si>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</si>
  <si>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</si>
  <si>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</si>
  <si>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</si>
  <si>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</si>
  <si>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</si>
  <si>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</si>
  <si>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</si>
  <si>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</si>
  <si>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</si>
  <si>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</si>
  <si>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</si>
  <si>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</si>
  <si>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</si>
  <si>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</si>
  <si>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</si>
  <si>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</si>
  <si>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</si>
  <si>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</si>
  <si>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</si>
  <si>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</si>
  <si>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</si>
  <si>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</si>
  <si>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</si>
  <si>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</si>
  <si>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</si>
  <si>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</si>
  <si>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</si>
  <si>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</si>
  <si>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</si>
  <si>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</si>
  <si>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</si>
  <si>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</si>
  <si>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</si>
  <si>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</si>
  <si>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</si>
  <si>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</si>
  <si>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</si>
  <si>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</si>
  <si>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</si>
  <si>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</si>
  <si>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</si>
  <si>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</si>
  <si>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</si>
  <si>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</si>
  <si>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</si>
  <si>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</si>
  <si>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</si>
  <si>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</si>
  <si>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</si>
  <si>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</si>
  <si>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</si>
  <si>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</si>
  <si>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</si>
  <si>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</si>
  <si>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</si>
  <si>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</si>
  <si>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</si>
  <si>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</si>
  <si>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</si>
  <si>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</si>
  <si>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</si>
  <si>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</si>
  <si>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</si>
  <si>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</si>
  <si>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</si>
  <si>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</si>
  <si>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</si>
  <si>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</si>
  <si>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</si>
  <si>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</si>
  <si>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</si>
  <si>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</si>
  <si>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</si>
  <si>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</si>
  <si>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</si>
  <si>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</si>
  <si>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</si>
  <si>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</si>
  <si>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</si>
  <si>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</si>
  <si>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</si>
  <si>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</si>
  <si>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</si>
  <si>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</si>
  <si>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</si>
  <si>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</si>
  <si>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</si>
  <si>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</si>
  <si>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</si>
  <si>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</si>
  <si>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</si>
  <si>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</si>
  <si>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</si>
  <si>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</si>
  <si>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</si>
  <si>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</si>
  <si>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</si>
  <si>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</si>
  <si>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</si>
  <si>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</si>
  <si>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</si>
  <si>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</si>
  <si>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</si>
  <si>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</si>
  <si>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</si>
  <si>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</si>
  <si>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</si>
  <si>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</si>
  <si>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</si>
  <si>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</si>
  <si>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</si>
  <si>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</si>
  <si>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</si>
  <si>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</si>
  <si>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</si>
  <si>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</si>
  <si>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</si>
  <si>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</si>
  <si>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</si>
  <si>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</si>
  <si>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</si>
  <si>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</si>
  <si>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</si>
  <si>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</si>
  <si>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</si>
  <si>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</si>
  <si>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</si>
  <si>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</si>
  <si>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</si>
  <si>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</si>
  <si>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</si>
  <si>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</si>
  <si>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</si>
  <si>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</si>
  <si>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</si>
  <si>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</si>
  <si>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</si>
  <si>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</si>
  <si>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</si>
  <si>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</si>
  <si>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</si>
  <si>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</si>
  <si>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</si>
  <si>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</si>
  <si>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</si>
  <si>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</si>
  <si>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</si>
  <si>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</si>
  <si>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</si>
  <si>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</si>
  <si>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</si>
  <si>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</si>
  <si>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</si>
  <si>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</si>
  <si>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</si>
  <si>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</si>
  <si>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</si>
  <si>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</si>
  <si>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</si>
  <si>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</si>
  <si>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</si>
  <si>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</si>
  <si>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</si>
  <si>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</si>
  <si>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</si>
  <si>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</si>
  <si>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</si>
  <si>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</si>
  <si>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</si>
  <si>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</si>
  <si>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</si>
  <si>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</si>
  <si>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</si>
  <si>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</si>
  <si>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</si>
  <si>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</si>
  <si>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</si>
  <si>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</si>
  <si>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</si>
  <si>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</si>
  <si>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</si>
  <si>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</si>
  <si>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</si>
  <si>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</si>
  <si>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</si>
  <si>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</si>
  <si>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</si>
  <si>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</si>
  <si>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</si>
  <si>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</si>
  <si>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</si>
  <si>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</si>
  <si>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</si>
  <si>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</si>
  <si>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</si>
  <si>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</si>
  <si>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</si>
  <si>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</si>
  <si>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</si>
  <si>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</si>
  <si>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</si>
  <si>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</si>
  <si>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</si>
  <si>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</si>
  <si>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</si>
  <si>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</si>
  <si>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</si>
  <si>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</si>
  <si>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</si>
  <si>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</si>
  <si>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</si>
  <si>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</si>
  <si>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</si>
  <si>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</si>
  <si>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</si>
  <si>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</si>
  <si>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</si>
  <si>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</si>
  <si>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</si>
  <si>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</si>
  <si>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</si>
  <si>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</si>
  <si>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</si>
  <si>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</si>
  <si>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</si>
  <si>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</si>
  <si>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</si>
  <si>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</si>
  <si>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</si>
  <si>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</si>
  <si>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</si>
  <si>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</si>
  <si>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</si>
  <si>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</si>
  <si>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</si>
  <si>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</si>
  <si>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</si>
  <si>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</si>
  <si>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</si>
  <si>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</si>
  <si>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</si>
  <si>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</si>
  <si>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</si>
  <si>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</si>
  <si>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</si>
  <si>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</si>
  <si>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</si>
  <si>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</si>
  <si>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</si>
  <si>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</si>
  <si>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</si>
  <si>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</si>
  <si>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</si>
  <si>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</si>
  <si>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</si>
  <si>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</si>
  <si>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</si>
  <si>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</si>
  <si>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</si>
  <si>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</si>
  <si>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</si>
  <si>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</si>
  <si>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</si>
  <si>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</si>
  <si>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</si>
  <si>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</si>
  <si>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</si>
  <si>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</si>
  <si>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</si>
  <si>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</si>
  <si>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</si>
  <si>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</si>
  <si>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</si>
  <si>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</si>
  <si>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</si>
  <si>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</si>
  <si>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</si>
  <si>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</si>
  <si>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</si>
  <si>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</si>
  <si>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</si>
  <si>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</si>
  <si>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</si>
  <si>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</si>
  <si>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</si>
  <si>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</si>
  <si>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</si>
  <si>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</si>
  <si>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</si>
  <si>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</si>
  <si>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</si>
  <si>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</si>
  <si>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</si>
  <si>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</si>
  <si>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</si>
  <si>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</si>
  <si>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</si>
  <si>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</si>
  <si>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</si>
  <si>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</si>
  <si>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</si>
  <si>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</si>
  <si>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</si>
  <si>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</si>
  <si>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</si>
  <si>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</si>
  <si>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</si>
  <si>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</si>
  <si>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</si>
  <si>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</si>
  <si>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</si>
  <si>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</si>
  <si>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</si>
  <si>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</si>
  <si>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</si>
  <si>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</si>
  <si>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</si>
  <si>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</si>
  <si>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</si>
  <si>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</si>
  <si>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</si>
  <si>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</si>
  <si>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</si>
  <si>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</si>
  <si>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</si>
  <si>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</si>
  <si>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</si>
  <si>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</si>
  <si>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</si>
  <si>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</si>
  <si>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</si>
  <si>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</si>
  <si>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</si>
  <si>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</si>
  <si>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</si>
  <si>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</si>
  <si>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</si>
  <si>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</si>
  <si>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</si>
  <si>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</si>
  <si>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</si>
  <si>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</si>
  <si>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</si>
  <si>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</si>
  <si>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</si>
  <si>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</si>
  <si>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</si>
  <si>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</si>
  <si>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</si>
  <si>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</si>
  <si>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</si>
  <si>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</si>
  <si>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</si>
  <si>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</si>
  <si>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</si>
  <si>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</si>
  <si>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</si>
  <si>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</si>
  <si>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</si>
  <si>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</si>
  <si>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</si>
  <si>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</si>
  <si>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</si>
  <si>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</si>
  <si>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</si>
  <si>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</si>
  <si>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</si>
  <si>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</si>
  <si>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</si>
  <si>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</si>
  <si>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</si>
  <si>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</si>
  <si>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</si>
  <si>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</si>
  <si>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</si>
  <si>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</si>
  <si>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</si>
  <si>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</si>
  <si>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</si>
  <si>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</si>
  <si>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</si>
  <si>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</si>
  <si>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</si>
  <si>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</si>
  <si>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</si>
  <si>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</si>
  <si>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</si>
  <si>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</si>
  <si>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</si>
  <si>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</si>
  <si>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</si>
  <si>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</si>
  <si>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</si>
  <si>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</si>
  <si>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</si>
  <si>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</si>
  <si>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</si>
  <si>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</si>
  <si>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</si>
  <si>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</si>
  <si>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</si>
  <si>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</si>
  <si>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</si>
  <si>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</si>
  <si>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</si>
  <si>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</si>
  <si>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</si>
  <si>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</si>
  <si>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</si>
  <si>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</si>
  <si>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</si>
  <si>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</si>
  <si>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</si>
  <si>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</si>
  <si>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</si>
  <si>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</si>
  <si>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</si>
  <si>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</si>
  <si>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</si>
  <si>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</si>
  <si>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</si>
  <si>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</si>
  <si>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</si>
  <si>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</si>
  <si>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</si>
  <si>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</si>
  <si>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</si>
  <si>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</si>
  <si>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</si>
  <si>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</si>
  <si>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</si>
  <si>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</si>
  <si>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</si>
  <si>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</si>
  <si>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</si>
  <si>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</si>
  <si>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</si>
  <si>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</si>
  <si>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</si>
  <si>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</si>
  <si>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</si>
  <si>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</si>
  <si>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</si>
  <si>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</si>
  <si>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</si>
  <si>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</si>
  <si>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</si>
  <si>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</si>
  <si>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</si>
  <si>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</si>
  <si>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</si>
  <si>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</si>
  <si>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</si>
  <si>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</si>
  <si>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</si>
  <si>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</si>
  <si>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</si>
  <si>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</si>
  <si>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</si>
  <si>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</si>
  <si>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</si>
  <si>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</si>
  <si>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</si>
  <si>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</si>
  <si>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</si>
  <si>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</si>
  <si>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</si>
  <si>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</si>
  <si>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</si>
  <si>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</si>
  <si>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</si>
  <si>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</si>
  <si>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</si>
  <si>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</si>
  <si>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</si>
  <si>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</si>
  <si>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</si>
  <si>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</si>
  <si>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</si>
  <si>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</si>
  <si>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</si>
  <si>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</si>
  <si>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</si>
  <si>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</si>
  <si>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</si>
  <si>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</si>
  <si>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</si>
  <si>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</si>
  <si>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</si>
  <si>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</si>
  <si>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</si>
  <si>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</si>
  <si>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</si>
  <si>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</si>
  <si>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</si>
  <si>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</si>
  <si>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</si>
  <si>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</si>
  <si>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</si>
  <si>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</si>
  <si>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</si>
  <si>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</si>
  <si>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</si>
  <si>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</si>
  <si>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</si>
  <si>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</si>
  <si>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</si>
  <si>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</si>
  <si>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</si>
  <si>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</si>
  <si>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</si>
  <si>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</si>
  <si>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</si>
  <si>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</si>
  <si>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</si>
  <si>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</si>
  <si>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</si>
  <si>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</si>
  <si>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</si>
  <si>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</si>
  <si>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</si>
  <si>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</si>
  <si>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</si>
  <si>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</si>
  <si>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</si>
  <si>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</si>
  <si>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</si>
  <si>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</si>
  <si>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</si>
  <si>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</si>
  <si>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</si>
  <si>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</si>
  <si>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</si>
  <si>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</si>
  <si>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</si>
  <si>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</si>
  <si>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</si>
  <si>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</si>
  <si>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</si>
  <si>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</si>
  <si>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</si>
  <si>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</si>
  <si>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</si>
  <si>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</si>
  <si>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</si>
  <si>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</si>
  <si>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</si>
  <si>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</si>
  <si>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</si>
  <si>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</si>
  <si>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</si>
  <si>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</si>
  <si>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</si>
  <si>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</si>
  <si>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</si>
  <si>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</si>
  <si>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</si>
  <si>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</si>
  <si>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</si>
  <si>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</si>
  <si>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</si>
  <si>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</si>
  <si>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</si>
  <si>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</si>
  <si>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</si>
  <si>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</si>
  <si>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</si>
  <si>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</si>
  <si>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</si>
  <si>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</si>
  <si>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</si>
  <si>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</si>
  <si>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</si>
  <si>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</si>
  <si>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</si>
  <si>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</si>
  <si>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</si>
  <si>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</si>
  <si>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</si>
  <si>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</si>
  <si>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</si>
  <si>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</si>
  <si>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</si>
  <si>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</si>
  <si>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</si>
  <si>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</si>
  <si>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</si>
  <si>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</si>
  <si>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</si>
  <si>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</si>
  <si>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</si>
  <si>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</si>
  <si>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</si>
  <si>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</si>
  <si>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</si>
  <si>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</si>
  <si>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</si>
  <si>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</si>
  <si>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</si>
  <si>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</si>
  <si>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</si>
  <si>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</si>
  <si>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</si>
  <si>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</si>
  <si>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</si>
  <si>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</si>
  <si>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</si>
  <si>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</si>
  <si>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</si>
  <si>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</si>
  <si>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</si>
  <si>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</si>
  <si>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</si>
  <si>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</si>
  <si>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</si>
  <si>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</si>
  <si>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</si>
  <si>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</si>
  <si>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</si>
  <si>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</si>
  <si>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</si>
  <si>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</si>
  <si>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</si>
  <si>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</si>
  <si>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</si>
  <si>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</si>
  <si>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</si>
  <si>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</si>
  <si>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</si>
  <si>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</si>
  <si>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</si>
  <si>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</si>
  <si>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</si>
  <si>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</si>
  <si>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</si>
  <si>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</si>
  <si>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</si>
  <si>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</si>
  <si>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</si>
  <si>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</si>
  <si>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</si>
  <si>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</si>
  <si>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</si>
  <si>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</si>
  <si>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</si>
  <si>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</si>
  <si>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</si>
  <si>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</si>
  <si>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</si>
  <si>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</si>
  <si>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</si>
  <si>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</si>
  <si>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</si>
  <si>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</si>
  <si>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</si>
  <si>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</si>
  <si>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</si>
  <si>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</si>
  <si>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</si>
  <si>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</si>
  <si>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</si>
  <si>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</si>
  <si>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</si>
  <si>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</si>
  <si>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</si>
  <si>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</si>
  <si>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</si>
  <si>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</si>
  <si>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</si>
  <si>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</si>
  <si>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</si>
  <si>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</si>
  <si>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</si>
  <si>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</si>
  <si>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</si>
  <si>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</si>
  <si>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</si>
  <si>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</si>
  <si>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</si>
  <si>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</si>
  <si>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</si>
  <si>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</si>
  <si>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</si>
  <si>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</si>
  <si>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</si>
  <si>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</si>
  <si>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</si>
  <si>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</si>
  <si>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</si>
  <si>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</si>
  <si>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</si>
  <si>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</si>
  <si>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</si>
  <si>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</si>
  <si>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</si>
  <si>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</si>
  <si>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</si>
  <si>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</si>
  <si>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</si>
  <si>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</si>
  <si>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</si>
  <si>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</si>
  <si>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</si>
  <si>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</si>
  <si>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</si>
  <si>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</si>
  <si>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</si>
  <si>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</si>
  <si>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</si>
  <si>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</si>
  <si>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</si>
  <si>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</si>
  <si>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</si>
  <si>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</si>
  <si>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</si>
  <si>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</si>
  <si>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</si>
  <si>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</si>
  <si>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</si>
  <si>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</si>
  <si>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</si>
  <si>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</si>
  <si>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</si>
  <si>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</si>
  <si>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</si>
  <si>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</si>
  <si>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</si>
  <si>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</si>
  <si>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</si>
  <si>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</si>
  <si>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</si>
  <si>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</si>
  <si>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</si>
  <si>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</si>
  <si>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</si>
  <si>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</si>
  <si>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</si>
  <si>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</si>
  <si>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</si>
  <si>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</si>
  <si>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</si>
  <si>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</si>
  <si>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</si>
  <si>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</si>
  <si>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</si>
  <si>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</si>
  <si>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</si>
  <si>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</si>
  <si>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</si>
  <si>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</si>
  <si>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</si>
  <si>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</si>
  <si>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</si>
  <si>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</si>
  <si>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</si>
  <si>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</si>
  <si>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</si>
  <si>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</si>
  <si>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</si>
  <si>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</si>
  <si>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</si>
  <si>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</si>
  <si>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</si>
  <si>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</si>
  <si>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</si>
  <si>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</si>
  <si>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</si>
  <si>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</si>
  <si>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</si>
  <si>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</si>
  <si>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</si>
  <si>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</si>
  <si>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</si>
  <si>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</si>
  <si>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</si>
  <si>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</si>
  <si>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</si>
  <si>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</si>
  <si>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</si>
  <si>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</si>
  <si>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</si>
  <si>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</si>
  <si>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</si>
  <si>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</si>
  <si>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</si>
  <si>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</si>
  <si>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</si>
  <si>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</si>
  <si>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</si>
  <si>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</si>
  <si>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</si>
  <si>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</si>
  <si>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</si>
  <si>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</si>
  <si>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</si>
  <si>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</si>
  <si>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</si>
  <si>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</si>
  <si>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</si>
  <si>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</si>
  <si>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</si>
  <si>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</si>
  <si>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</si>
  <si>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</si>
  <si>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</si>
  <si>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</si>
  <si>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</si>
  <si>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</si>
  <si>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</si>
  <si>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</si>
  <si>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</si>
  <si>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</si>
  <si>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</si>
  <si>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</si>
  <si>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</si>
  <si>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</si>
  <si>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</si>
  <si>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</si>
  <si>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</si>
  <si>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</si>
  <si>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</si>
  <si>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</si>
  <si>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</si>
  <si>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</si>
  <si>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</si>
  <si>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</si>
  <si>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</si>
  <si>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</si>
  <si>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</si>
  <si>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</si>
  <si>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</si>
  <si>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</si>
  <si>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</si>
  <si>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</si>
  <si>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</si>
  <si>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</si>
  <si>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</si>
  <si>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</si>
  <si>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</si>
  <si>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</si>
  <si>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</si>
  <si>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</si>
  <si>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</si>
  <si>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</si>
  <si>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</si>
  <si>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</si>
  <si>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</si>
  <si>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</si>
  <si>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</si>
  <si>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</si>
  <si>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</si>
  <si>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</si>
  <si>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</si>
  <si>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</si>
  <si>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</si>
  <si>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</si>
  <si>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</si>
  <si>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</si>
  <si>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</si>
  <si>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</si>
  <si>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</si>
  <si>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</si>
  <si>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</si>
  <si>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</si>
  <si>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</si>
  <si>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</si>
  <si>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</si>
  <si>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</si>
  <si>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</si>
  <si>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</si>
  <si>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</si>
  <si>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</si>
  <si>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</si>
  <si>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</si>
  <si>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</si>
  <si>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</si>
  <si>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</si>
  <si>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</si>
  <si>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</si>
  <si>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</si>
  <si>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</si>
  <si>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</si>
  <si>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</si>
  <si>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</si>
  <si>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</si>
  <si>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</si>
  <si>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</si>
  <si>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</si>
  <si>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</si>
  <si>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</si>
  <si>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</si>
  <si>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</si>
  <si>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</si>
  <si>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</si>
  <si>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</si>
  <si>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</si>
  <si>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</si>
  <si>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</si>
  <si>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</si>
  <si>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</si>
  <si>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</si>
  <si>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</si>
  <si>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</si>
  <si>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</si>
  <si>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</si>
  <si>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</si>
  <si>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</si>
  <si>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</si>
  <si>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</si>
  <si>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</si>
  <si>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</si>
  <si>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</si>
  <si>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</si>
  <si>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</si>
  <si>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</si>
  <si>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</si>
  <si>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</si>
  <si>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</si>
  <si>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</si>
  <si>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</si>
  <si>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</si>
  <si>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</si>
  <si>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</si>
  <si>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</si>
  <si>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</si>
  <si>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</si>
  <si>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</si>
  <si>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</si>
  <si>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</si>
  <si>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</si>
  <si>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</si>
  <si>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</si>
  <si>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</si>
  <si>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</si>
  <si>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</si>
  <si>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</si>
  <si>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</si>
  <si>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</si>
  <si>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</si>
  <si>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</si>
  <si>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</si>
  <si>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</si>
  <si>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</si>
  <si>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</si>
  <si>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</si>
  <si>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</si>
  <si>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</si>
  <si>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</si>
  <si>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</si>
  <si>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</si>
  <si>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</si>
  <si>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</si>
  <si>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</si>
  <si>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</si>
  <si>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</si>
  <si>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</si>
  <si>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</si>
  <si>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</si>
  <si>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</si>
  <si>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</si>
  <si>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</si>
  <si>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</si>
  <si>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</si>
  <si>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</si>
  <si>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</si>
  <si>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</si>
  <si>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</si>
  <si>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</si>
  <si>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</si>
  <si>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</si>
  <si>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</si>
  <si>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</si>
  <si>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</si>
  <si>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</si>
  <si>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</si>
  <si>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</si>
  <si>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</si>
  <si>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</si>
  <si>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</si>
  <si>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</si>
  <si>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</si>
  <si>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</si>
  <si>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</si>
  <si>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</si>
  <si>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</si>
  <si>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</si>
  <si>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</si>
  <si>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</si>
  <si>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</si>
  <si>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</si>
  <si>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</si>
  <si>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</si>
  <si>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</si>
  <si>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</si>
  <si>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</si>
  <si>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</si>
  <si>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</si>
  <si>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</si>
  <si>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</si>
  <si>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</si>
  <si>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</si>
  <si>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</si>
  <si>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</si>
  <si>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</si>
  <si>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</si>
  <si>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</si>
  <si>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</si>
  <si>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</si>
  <si>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</si>
  <si>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</si>
  <si>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</si>
  <si>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</si>
  <si>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</si>
  <si>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</si>
  <si>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</si>
  <si>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</si>
  <si>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</si>
  <si>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</si>
  <si>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</si>
  <si>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</si>
  <si>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</si>
  <si>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</si>
  <si>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</si>
  <si>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</si>
  <si>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</si>
  <si>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</si>
  <si>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</si>
  <si>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</si>
  <si>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</si>
  <si>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</si>
  <si>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</si>
  <si>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</si>
  <si>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</si>
  <si>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</si>
  <si>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</si>
  <si>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</si>
  <si>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</si>
  <si>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</si>
  <si>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</si>
  <si>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</si>
  <si>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</si>
  <si>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</si>
  <si>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</si>
  <si>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</si>
  <si>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</si>
  <si>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</si>
  <si>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</si>
  <si>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</si>
  <si>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</si>
  <si>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</si>
  <si>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</si>
  <si>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</si>
  <si>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</si>
  <si>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</si>
  <si>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</si>
  <si>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</si>
  <si>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</si>
  <si>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</si>
  <si>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</si>
  <si>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</si>
  <si>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</si>
  <si>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</si>
  <si>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</si>
  <si>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</si>
  <si>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</si>
  <si>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</si>
  <si>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</si>
  <si>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</si>
  <si>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</si>
  <si>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</si>
  <si>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</si>
  <si>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</si>
  <si>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</si>
  <si>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</si>
  <si>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</si>
  <si>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</si>
  <si>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</si>
  <si>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</si>
  <si>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</si>
  <si>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</si>
  <si>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</si>
  <si>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</si>
  <si>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</si>
  <si>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</si>
  <si>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</si>
  <si>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</si>
  <si>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</si>
  <si>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</si>
  <si>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</si>
  <si>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</si>
  <si>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</si>
  <si>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</si>
  <si>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</si>
  <si>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</si>
  <si>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</si>
  <si>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</si>
  <si>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</si>
  <si>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</si>
  <si>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</si>
  <si>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</si>
  <si>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</si>
  <si>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</si>
  <si>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</si>
  <si>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</si>
  <si>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</si>
  <si>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</si>
  <si>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</si>
  <si>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</si>
  <si>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</si>
  <si>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</si>
  <si>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</si>
  <si>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</si>
  <si>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</si>
  <si>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</si>
  <si>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</si>
  <si>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</si>
  <si>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</si>
  <si>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</si>
  <si>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</si>
  <si>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</si>
  <si>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</si>
  <si>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</si>
  <si>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</si>
  <si>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</si>
  <si>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</si>
  <si>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</si>
  <si>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</si>
  <si>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</si>
  <si>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</si>
  <si>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</si>
  <si>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</si>
  <si>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</si>
  <si>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</si>
  <si>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</si>
  <si>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</si>
  <si>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</si>
  <si>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</si>
  <si>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</si>
  <si>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</si>
  <si>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</si>
  <si>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</si>
  <si>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</si>
  <si>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</si>
  <si>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</si>
  <si>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</si>
  <si>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</si>
  <si>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</si>
  <si>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</si>
  <si>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</si>
  <si>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</si>
  <si>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</si>
  <si>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</si>
  <si>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</si>
  <si>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</si>
  <si>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</si>
  <si>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</si>
  <si>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</si>
  <si>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</si>
  <si>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</si>
  <si>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</si>
  <si>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</si>
  <si>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</si>
  <si>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</si>
  <si>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</si>
  <si>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</si>
  <si>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</si>
  <si>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</si>
  <si>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</si>
  <si>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</si>
  <si>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</si>
  <si>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</si>
  <si>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</si>
  <si>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</si>
  <si>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</si>
  <si>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</si>
  <si>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</si>
  <si>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</si>
  <si>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</si>
  <si>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</si>
  <si>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</si>
  <si>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</si>
  <si>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</si>
  <si>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</si>
  <si>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</si>
  <si>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</si>
  <si>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</si>
  <si>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</si>
  <si>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</si>
  <si>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</si>
  <si>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</si>
  <si>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</si>
  <si>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</si>
  <si>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</si>
  <si>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</si>
  <si>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</si>
  <si>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</si>
  <si>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</si>
  <si>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</si>
  <si>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</si>
  <si>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</si>
  <si>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</si>
  <si>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</si>
  <si>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</si>
  <si>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</si>
  <si>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</si>
  <si>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</si>
  <si>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</si>
  <si>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</si>
  <si>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</si>
  <si>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</si>
  <si>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</si>
  <si>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</si>
  <si>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</si>
  <si>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</si>
  <si>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</si>
  <si>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</si>
  <si>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</si>
  <si>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</si>
  <si>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</si>
  <si>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</si>
  <si>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</si>
  <si>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</si>
  <si>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</si>
  <si>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</si>
  <si>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</si>
  <si>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</si>
  <si>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</si>
  <si>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</si>
  <si>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</si>
  <si>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</si>
  <si>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</si>
  <si>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</si>
  <si>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</si>
  <si>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</si>
  <si>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</si>
  <si>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</si>
  <si>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</si>
  <si>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</si>
  <si>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</si>
  <si>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</si>
  <si>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</si>
  <si>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</si>
  <si>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</si>
  <si>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</si>
  <si>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</si>
  <si>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</si>
  <si>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</si>
  <si>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</si>
  <si>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</si>
  <si>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</si>
  <si>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</si>
  <si>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</si>
  <si>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</si>
  <si>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</si>
  <si>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</si>
  <si>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</si>
  <si>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</si>
  <si>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</si>
  <si>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</si>
  <si>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</si>
  <si>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</si>
  <si>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</si>
  <si>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</si>
  <si>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</si>
  <si>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</si>
  <si>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</si>
  <si>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</si>
  <si>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</si>
  <si>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</si>
  <si>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</si>
  <si>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</si>
  <si>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</si>
  <si>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</si>
  <si>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</si>
  <si>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</si>
  <si>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</si>
  <si>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</si>
  <si>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</si>
  <si>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</si>
  <si>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</si>
  <si>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</si>
  <si>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</si>
  <si>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</si>
  <si>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</si>
  <si>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</si>
  <si>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</si>
  <si>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</si>
  <si>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</si>
  <si>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</si>
  <si>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</si>
  <si>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</si>
  <si>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</si>
  <si>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</si>
  <si>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</si>
  <si>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</si>
  <si>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</si>
  <si>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</si>
  <si>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</si>
  <si>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</si>
  <si>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</si>
  <si>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</si>
  <si>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</si>
  <si>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</si>
  <si>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</si>
  <si>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</si>
  <si>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</si>
  <si>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</si>
  <si>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</si>
  <si>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</si>
  <si>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</si>
  <si>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</si>
  <si>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</si>
  <si>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</si>
  <si>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</si>
  <si>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</si>
  <si>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</si>
  <si>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</si>
  <si>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</si>
  <si>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</si>
  <si>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</si>
  <si>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</si>
  <si>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</si>
  <si>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</si>
  <si>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</si>
  <si>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</si>
  <si>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</si>
  <si>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</si>
  <si>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</si>
  <si>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</si>
  <si>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</si>
  <si>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</si>
  <si>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</si>
  <si>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</si>
  <si>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</si>
  <si>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</si>
  <si>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</si>
  <si>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</si>
  <si>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</si>
  <si>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</si>
  <si>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</si>
  <si>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</si>
  <si>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</si>
  <si>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</si>
  <si>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</si>
  <si>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</si>
  <si>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</si>
  <si>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</si>
  <si>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</si>
  <si>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</si>
  <si>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</si>
  <si>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</si>
  <si>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</si>
  <si>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</si>
  <si>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</si>
  <si>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</si>
  <si>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</si>
  <si>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</si>
  <si>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</si>
  <si>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</si>
  <si>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</si>
  <si>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</si>
  <si>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</si>
  <si>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</si>
  <si>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</si>
  <si>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</si>
  <si>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</si>
  <si>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</si>
  <si>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</si>
  <si>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</si>
  <si>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</si>
  <si>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</si>
  <si>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</si>
  <si>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</si>
  <si>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</si>
  <si>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</si>
  <si>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</si>
  <si>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</si>
  <si>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</si>
  <si>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</si>
  <si>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</si>
  <si>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</si>
  <si>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</si>
  <si>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</si>
  <si>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</si>
  <si>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</si>
  <si>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</si>
  <si>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</si>
  <si>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</si>
  <si>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</si>
  <si>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</si>
  <si>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</si>
  <si>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</si>
  <si>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</si>
  <si>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</si>
  <si>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</si>
  <si>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</si>
  <si>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</si>
  <si>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</si>
  <si>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</si>
  <si>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</si>
  <si>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</si>
  <si>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</si>
  <si>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</si>
  <si>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</si>
  <si>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</si>
  <si>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</si>
  <si>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</si>
  <si>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</si>
  <si>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</si>
  <si>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</si>
  <si>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</si>
  <si>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</si>
  <si>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</si>
  <si>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</si>
  <si>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</si>
  <si>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</si>
  <si>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</si>
  <si>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</si>
  <si>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</si>
  <si>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</si>
  <si>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</si>
  <si>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</si>
  <si>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</si>
  <si>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</si>
  <si>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</si>
  <si>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</si>
  <si>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</si>
  <si>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</si>
  <si>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</si>
  <si>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</si>
  <si>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</si>
  <si>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</si>
  <si>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</si>
  <si>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</si>
  <si>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</si>
  <si>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</si>
  <si>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</si>
  <si>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</si>
  <si>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</si>
  <si>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</si>
  <si>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</si>
  <si>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</si>
  <si>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</si>
  <si>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</si>
  <si>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</si>
  <si>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</si>
  <si>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</si>
  <si>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</si>
  <si>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</si>
  <si>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</si>
  <si>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</si>
  <si>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</si>
  <si>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</si>
  <si>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</si>
  <si>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</si>
  <si>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</si>
  <si>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</si>
  <si>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</si>
  <si>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</si>
  <si>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</si>
  <si>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</si>
  <si>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</si>
  <si>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</si>
  <si>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</si>
  <si>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</si>
  <si>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</si>
  <si>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</si>
  <si>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</si>
  <si>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</si>
  <si>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</si>
  <si>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</si>
  <si>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</si>
  <si>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</si>
  <si>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</si>
  <si>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</si>
  <si>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</si>
  <si>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</si>
  <si>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</si>
  <si>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</si>
  <si>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</si>
  <si>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</si>
  <si>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</si>
  <si>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</si>
  <si>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</si>
  <si>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</si>
  <si>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</si>
  <si>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</si>
  <si>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</si>
  <si>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</si>
  <si>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</si>
  <si>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</si>
  <si>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</si>
  <si>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</si>
  <si>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</si>
  <si>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</si>
  <si>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</si>
  <si>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</si>
  <si>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</si>
  <si>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</si>
  <si>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</si>
  <si>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</si>
  <si>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</si>
  <si>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</si>
  <si>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</si>
  <si>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</si>
  <si>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</si>
  <si>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</si>
  <si>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</si>
  <si>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</si>
  <si>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</si>
  <si>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</si>
  <si>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</si>
  <si>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</si>
  <si>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</si>
  <si>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</si>
  <si>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</si>
  <si>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</si>
  <si>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</si>
  <si>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</si>
  <si>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</si>
  <si>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</si>
  <si>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</si>
  <si>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</si>
  <si>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</si>
  <si>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</si>
  <si>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</si>
  <si>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</si>
  <si>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</si>
  <si>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</si>
  <si>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</si>
  <si>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</si>
  <si>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</si>
  <si>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</si>
  <si>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</si>
  <si>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</si>
  <si>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</si>
  <si>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</si>
  <si>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</si>
  <si>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</si>
  <si>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</si>
  <si>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</si>
  <si>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</si>
  <si>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</si>
  <si>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</si>
  <si>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</si>
  <si>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</si>
  <si>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</si>
  <si>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</si>
  <si>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</si>
  <si>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</si>
  <si>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</si>
  <si>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</si>
  <si>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</si>
  <si>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</si>
  <si>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</si>
  <si>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</si>
  <si>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</si>
  <si>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</si>
  <si>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</si>
  <si>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</si>
  <si>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</si>
  <si>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</si>
  <si>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</si>
  <si>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</si>
  <si>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</si>
  <si>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</si>
  <si>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</si>
  <si>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</si>
  <si>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</si>
  <si>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</si>
  <si>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</si>
  <si>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</si>
  <si>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</si>
  <si>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</si>
  <si>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</si>
  <si>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</si>
  <si>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</si>
  <si>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</si>
  <si>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</si>
  <si>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</si>
  <si>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</si>
  <si>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</si>
  <si>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</si>
  <si>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</si>
  <si>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</si>
  <si>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</si>
  <si>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</si>
  <si>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</si>
  <si>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</si>
  <si>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</si>
  <si>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</si>
  <si>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</si>
  <si>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</si>
  <si>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</si>
  <si>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</si>
  <si>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</si>
  <si>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</si>
  <si>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</si>
  <si>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</si>
  <si>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</si>
  <si>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</si>
  <si>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</si>
  <si>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</si>
  <si>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</si>
  <si>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</si>
  <si>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</si>
  <si>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</si>
  <si>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</si>
  <si>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</si>
  <si>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</si>
  <si>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</si>
  <si>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</si>
  <si>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</si>
  <si>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</si>
  <si>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</si>
  <si>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</si>
  <si>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</si>
  <si>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</si>
  <si>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</si>
  <si>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</si>
  <si>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</si>
  <si>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</si>
  <si>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</si>
  <si>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</si>
  <si>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</si>
  <si>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</si>
  <si>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</si>
  <si>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</si>
  <si>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</si>
  <si>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</si>
  <si>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</si>
  <si>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</si>
  <si>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</si>
  <si>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</si>
  <si>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</si>
  <si>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</si>
  <si>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</si>
  <si>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</si>
  <si>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</si>
  <si>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</si>
  <si>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</si>
  <si>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</si>
  <si>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</si>
  <si>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</si>
  <si>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</si>
  <si>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</si>
  <si>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</si>
  <si>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</si>
  <si>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</si>
  <si>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</si>
  <si>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</si>
  <si>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</si>
  <si>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</si>
  <si>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</si>
  <si>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</si>
  <si>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</si>
  <si>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</si>
  <si>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</si>
  <si>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</si>
  <si>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</si>
  <si>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</si>
  <si>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</si>
  <si>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</si>
  <si>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</si>
  <si>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</si>
  <si>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</si>
  <si>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</si>
  <si>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</si>
  <si>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</si>
  <si>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</si>
  <si>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</si>
  <si>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</si>
  <si>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</si>
  <si>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</si>
  <si>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</si>
  <si>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</si>
  <si>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</si>
  <si>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</si>
  <si>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</si>
  <si>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</si>
  <si>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</si>
  <si>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</si>
  <si>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</si>
  <si>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</si>
  <si>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</si>
  <si>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</si>
  <si>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</si>
  <si>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</si>
  <si>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</si>
  <si>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</si>
  <si>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</si>
  <si>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</si>
  <si>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</si>
  <si>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</si>
  <si>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</si>
  <si>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</si>
  <si>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</si>
  <si>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</si>
  <si>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</si>
  <si>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</si>
  <si>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</si>
  <si>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</si>
  <si>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</si>
  <si>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</si>
  <si>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</si>
  <si>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</si>
  <si>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</si>
  <si>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</si>
  <si>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</si>
  <si>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</si>
  <si>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</si>
  <si>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</si>
  <si>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</si>
  <si>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</si>
  <si>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</si>
  <si>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</si>
  <si>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</si>
  <si>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</si>
  <si>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</si>
  <si>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</si>
  <si>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</si>
  <si>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</si>
  <si>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</si>
  <si>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</si>
  <si>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</si>
  <si>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</si>
  <si>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</si>
  <si>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</si>
  <si>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</si>
  <si>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</si>
  <si>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</si>
  <si>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</si>
  <si>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</si>
  <si>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</si>
  <si>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</si>
  <si>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</si>
  <si>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</si>
  <si>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</si>
  <si>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</si>
  <si>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</si>
  <si>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</si>
  <si>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</si>
  <si>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</si>
  <si>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</si>
  <si>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</si>
  <si>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</si>
  <si>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</si>
  <si>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</si>
  <si>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</si>
  <si>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</si>
  <si>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</si>
  <si>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</si>
  <si>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</si>
  <si>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</si>
  <si>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</si>
  <si>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</si>
  <si>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</si>
  <si>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</si>
  <si>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</si>
  <si>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</si>
  <si>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</si>
  <si>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</si>
  <si>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</si>
  <si>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</si>
  <si>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</si>
  <si>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</si>
  <si>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</si>
  <si>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</si>
  <si>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</si>
  <si>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</si>
  <si>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</si>
  <si>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</si>
  <si>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</si>
  <si>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</si>
  <si>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</si>
  <si>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</si>
  <si>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</si>
  <si>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</si>
  <si>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</si>
  <si>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</si>
  <si>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</si>
  <si>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</si>
  <si>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</si>
  <si>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</si>
  <si>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</si>
  <si>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</si>
  <si>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</si>
  <si>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</si>
  <si>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</si>
  <si>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</si>
  <si>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</si>
  <si>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</si>
  <si>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</si>
  <si>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</si>
  <si>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</si>
  <si>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</si>
  <si>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</si>
  <si>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</si>
  <si>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</si>
  <si>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</si>
  <si>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</si>
  <si>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</si>
  <si>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</si>
  <si>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</si>
  <si>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</si>
  <si>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</si>
  <si>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</si>
  <si>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</si>
  <si>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</si>
  <si>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</si>
  <si>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</si>
  <si>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</si>
  <si>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</si>
  <si>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</si>
  <si>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</si>
  <si>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</si>
  <si>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</si>
  <si>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</si>
  <si>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</si>
  <si>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</si>
  <si>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</si>
  <si>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</si>
  <si>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</si>
  <si>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</si>
  <si>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</si>
  <si>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</si>
  <si>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</si>
  <si>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</si>
  <si>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</si>
  <si>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</si>
  <si>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</si>
  <si>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</si>
  <si>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</si>
  <si>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</si>
  <si>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</si>
  <si>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</si>
  <si>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</si>
  <si>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</si>
  <si>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</si>
  <si>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</si>
  <si>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</si>
  <si>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</si>
  <si>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</si>
  <si>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</si>
  <si>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</si>
  <si>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</si>
  <si>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</si>
  <si>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</si>
  <si>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</si>
  <si>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</si>
  <si>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</si>
  <si>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</si>
  <si>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</si>
  <si>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</si>
  <si>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</si>
  <si>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</si>
  <si>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</si>
  <si>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</si>
  <si>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</si>
  <si>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</si>
  <si>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</si>
  <si>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</si>
  <si>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</si>
  <si>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</si>
  <si>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</si>
  <si>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</si>
  <si>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</si>
  <si>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</si>
  <si>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</si>
  <si>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</si>
  <si>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</si>
  <si>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</si>
  <si>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</si>
  <si>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</si>
  <si>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</si>
  <si>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</si>
  <si>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</si>
  <si>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</si>
  <si>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</si>
  <si>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</si>
  <si>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</si>
  <si>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</si>
  <si>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</si>
  <si>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</si>
  <si>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</si>
  <si>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</si>
  <si>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</si>
  <si>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</si>
  <si>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</si>
  <si>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</si>
  <si>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</si>
  <si>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</si>
  <si>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</si>
  <si>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</si>
  <si>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</si>
  <si>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</si>
  <si>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</si>
  <si>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</si>
  <si>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</si>
  <si>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</si>
  <si>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</si>
  <si>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</si>
  <si>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</si>
  <si>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</si>
  <si>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</si>
  <si>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</si>
  <si>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</si>
  <si>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</si>
  <si>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</si>
  <si>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</si>
  <si>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</si>
  <si>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</si>
  <si>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</si>
  <si>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</si>
  <si>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</si>
  <si>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</si>
  <si>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</si>
  <si>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</si>
  <si>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</si>
  <si>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</si>
  <si>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</si>
  <si>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</si>
  <si>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</si>
  <si>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</si>
  <si>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</si>
  <si>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</si>
  <si>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</si>
  <si>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</si>
  <si>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</si>
  <si>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</si>
  <si>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</si>
  <si>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</si>
  <si>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</si>
  <si>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</si>
  <si>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</si>
  <si>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</si>
  <si>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</si>
  <si>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</si>
  <si>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</si>
  <si>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</si>
  <si>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</si>
  <si>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</si>
  <si>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</si>
  <si>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</si>
  <si>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</si>
  <si>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</si>
  <si>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</si>
  <si>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</si>
  <si>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</si>
  <si>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</si>
  <si>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</si>
  <si>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</si>
  <si>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</si>
  <si>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</si>
  <si>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</si>
  <si>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</si>
  <si>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</si>
  <si>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</si>
  <si>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</si>
  <si>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</si>
  <si>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</si>
  <si>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</si>
  <si>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</si>
  <si>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</si>
  <si>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</si>
  <si>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</si>
  <si>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</si>
  <si>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</si>
  <si>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</si>
  <si>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</si>
  <si>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</si>
  <si>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</si>
  <si>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</si>
  <si>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</si>
  <si>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</si>
  <si>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</si>
  <si>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</si>
  <si>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</si>
  <si>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</si>
  <si>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</si>
  <si>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</si>
  <si>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</si>
  <si>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</si>
  <si>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</si>
  <si>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</si>
  <si>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</si>
  <si>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</si>
  <si>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</si>
  <si>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</si>
  <si>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</si>
  <si>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</si>
  <si>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</si>
  <si>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</si>
  <si>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</si>
  <si>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</si>
  <si>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</si>
  <si>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</si>
  <si>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</si>
  <si>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</si>
  <si>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</si>
  <si>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</si>
  <si>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</si>
  <si>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</si>
  <si>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</si>
  <si>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</si>
  <si>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</si>
  <si>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</si>
  <si>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</si>
  <si>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</si>
  <si>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</si>
  <si>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</si>
  <si>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</si>
  <si>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</si>
  <si>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</si>
  <si>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</si>
  <si>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</si>
  <si>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</si>
  <si>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</si>
  <si>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</si>
  <si>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</si>
  <si>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</si>
  <si>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</si>
  <si>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</si>
  <si>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</si>
  <si>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</si>
  <si>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</si>
  <si>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</si>
  <si>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</si>
  <si>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</si>
  <si>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</si>
  <si>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</si>
  <si>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</si>
  <si>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</si>
  <si>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</si>
  <si>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</si>
  <si>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</si>
  <si>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</si>
  <si>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</si>
  <si>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</si>
  <si>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</si>
  <si>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</si>
  <si>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</si>
  <si>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</si>
  <si>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</si>
  <si>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</si>
  <si>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</si>
  <si>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</si>
  <si>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</si>
  <si>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</si>
  <si>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</si>
  <si>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</si>
  <si>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</si>
  <si>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</si>
  <si>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</si>
  <si>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</si>
  <si>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</si>
  <si>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</si>
  <si>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</si>
  <si>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</si>
  <si>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</si>
  <si>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</si>
  <si>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</si>
  <si>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</si>
  <si>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</si>
  <si>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</si>
  <si>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</si>
  <si>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</si>
  <si>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</si>
  <si>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</si>
  <si>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</si>
  <si>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</si>
  <si>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</si>
  <si>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</si>
  <si>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</si>
  <si>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</si>
  <si>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</si>
  <si>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</si>
  <si>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</si>
  <si>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</si>
  <si>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</si>
  <si>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</si>
  <si>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</si>
  <si>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</si>
  <si>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</si>
  <si>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</si>
  <si>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</si>
  <si>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</si>
  <si>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</si>
  <si>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</si>
  <si>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</si>
  <si>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</si>
  <si>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</si>
  <si>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</si>
  <si>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</si>
  <si>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</si>
  <si>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</si>
  <si>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</si>
  <si>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</si>
  <si>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</si>
  <si>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</si>
  <si>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</si>
  <si>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</si>
  <si>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</si>
  <si>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</si>
  <si>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</si>
  <si>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</si>
  <si>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</si>
  <si>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</si>
  <si>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</si>
  <si>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</si>
  <si>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</si>
  <si>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</si>
  <si>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</si>
  <si>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</si>
  <si>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</si>
  <si>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</si>
  <si>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</si>
  <si>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</si>
  <si>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</si>
  <si>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</si>
  <si>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</si>
  <si>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</si>
  <si>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</si>
  <si>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</si>
  <si>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</si>
  <si>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</si>
  <si>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</si>
  <si>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</si>
  <si>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</si>
  <si>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</si>
  <si>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</si>
  <si>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</si>
  <si>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</si>
  <si>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</si>
  <si>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</si>
  <si>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</si>
  <si>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</si>
  <si>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</si>
  <si>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</si>
  <si>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</si>
  <si>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</si>
  <si>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</si>
  <si>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</si>
  <si>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</si>
  <si>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</si>
  <si>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</si>
  <si>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</si>
  <si>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</si>
  <si>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</si>
  <si>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</si>
  <si>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</si>
  <si>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</si>
  <si>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</si>
  <si>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</si>
  <si>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</si>
  <si>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</si>
  <si>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</si>
  <si>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</si>
  <si>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</si>
  <si>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</si>
  <si>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</si>
  <si>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</si>
  <si>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</si>
  <si>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</si>
  <si>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</si>
  <si>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</si>
  <si>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</si>
  <si>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</si>
  <si>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</si>
  <si>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</si>
  <si>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</si>
  <si>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</si>
  <si>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</si>
  <si>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</si>
  <si>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</si>
  <si>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</si>
  <si>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</si>
  <si>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</si>
  <si>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</si>
  <si>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</si>
  <si>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</si>
  <si>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</si>
  <si>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</si>
  <si>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</si>
  <si>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</si>
  <si>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</si>
  <si>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</si>
  <si>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</si>
  <si>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</si>
  <si>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</si>
  <si>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</si>
  <si>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</si>
  <si>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</si>
  <si>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</si>
  <si>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</si>
  <si>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</si>
  <si>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</si>
  <si>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</si>
  <si>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</si>
  <si>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</si>
  <si>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</si>
  <si>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</si>
  <si>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</si>
  <si>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</si>
  <si>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</si>
  <si>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</si>
  <si>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</si>
  <si>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</si>
  <si>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</si>
  <si>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</si>
  <si>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</si>
  <si>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</si>
  <si>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</si>
  <si>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</si>
  <si>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</si>
  <si>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</si>
  <si>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</si>
  <si>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</si>
  <si>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</si>
  <si>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</si>
  <si>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</si>
  <si>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</si>
  <si>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</si>
  <si>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</si>
  <si>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</si>
  <si>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</si>
  <si>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</si>
  <si>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</si>
  <si>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</si>
  <si>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</si>
  <si>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</si>
  <si>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</si>
  <si>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</si>
  <si>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</si>
  <si>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</si>
  <si>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</si>
  <si>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</si>
  <si>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</si>
  <si>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</si>
  <si>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</si>
  <si>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</si>
  <si>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</si>
  <si>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</si>
  <si>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</si>
  <si>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</si>
  <si>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</si>
  <si>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</si>
  <si>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</si>
  <si>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</si>
  <si>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</si>
  <si>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</si>
  <si>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</si>
  <si>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</si>
  <si>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</si>
  <si>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</si>
  <si>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</si>
  <si>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</si>
  <si>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</si>
  <si>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</si>
  <si>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</si>
  <si>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</si>
  <si>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</si>
  <si>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</si>
  <si>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</si>
  <si>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</si>
  <si>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</si>
  <si>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</si>
  <si>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</si>
  <si>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</si>
  <si>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</si>
  <si>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</si>
  <si>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</si>
  <si>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</si>
  <si>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</si>
  <si>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</si>
  <si>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</si>
  <si>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</si>
  <si>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</si>
  <si>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</si>
  <si>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</si>
  <si>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</si>
  <si>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</si>
  <si>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</si>
  <si>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</si>
  <si>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</si>
  <si>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</si>
  <si>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</si>
  <si>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</si>
  <si>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</si>
  <si>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</si>
  <si>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</si>
  <si>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</si>
  <si>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</si>
  <si>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</si>
  <si>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</si>
  <si>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</si>
  <si>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</si>
  <si>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</si>
  <si>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</si>
  <si>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</si>
  <si>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</si>
  <si>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</si>
  <si>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</si>
  <si>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</si>
  <si>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</si>
  <si>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</si>
  <si>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</si>
  <si>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</si>
  <si>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</si>
  <si>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</si>
  <si>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</si>
  <si>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</si>
  <si>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</si>
  <si>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</si>
  <si>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</si>
  <si>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</si>
  <si>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</si>
  <si>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</si>
  <si>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</si>
  <si>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</si>
  <si>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</si>
  <si>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</si>
  <si>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</si>
  <si>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</si>
  <si>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</si>
  <si>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</si>
  <si>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</si>
  <si>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</si>
  <si>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</si>
  <si>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</si>
  <si>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</si>
  <si>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</si>
  <si>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</si>
  <si>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</si>
  <si>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</si>
  <si>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</si>
  <si>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</si>
  <si>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</si>
  <si>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</si>
  <si>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</si>
  <si>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</si>
  <si>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</si>
  <si>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</si>
  <si>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</si>
  <si>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</si>
  <si>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</si>
  <si>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</si>
  <si>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</si>
  <si>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</si>
  <si>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</si>
  <si>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</si>
  <si>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</si>
  <si>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</si>
  <si>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</si>
  <si>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</si>
  <si>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</si>
  <si>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</si>
  <si>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</si>
  <si>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</si>
  <si>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</si>
  <si>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</si>
  <si>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</si>
  <si>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</si>
  <si>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</si>
  <si>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</si>
  <si>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</si>
  <si>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</si>
  <si>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</si>
  <si>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</si>
  <si>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</si>
  <si>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</si>
  <si>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</si>
  <si>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</si>
  <si>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</si>
  <si>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</si>
  <si>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</si>
  <si>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</si>
  <si>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</si>
  <si>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</si>
  <si>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</si>
  <si>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</si>
  <si>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</si>
  <si>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</si>
  <si>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</si>
  <si>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</si>
  <si>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</si>
  <si>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</si>
  <si>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</si>
  <si>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</si>
  <si>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</si>
  <si>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</si>
  <si>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</si>
  <si>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</si>
  <si>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</si>
  <si>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</si>
  <si>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</si>
  <si>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</si>
  <si>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</si>
  <si>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</si>
  <si>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</si>
  <si>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</si>
  <si>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</si>
  <si>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</si>
  <si>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</si>
  <si>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</si>
  <si>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</si>
  <si>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</si>
  <si>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</si>
  <si>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</si>
  <si>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</si>
  <si>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</si>
  <si>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</si>
  <si>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</si>
  <si>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</si>
  <si>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</si>
  <si>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</si>
  <si>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</si>
  <si>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</si>
  <si>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</si>
  <si>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</si>
  <si>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</si>
  <si>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</si>
  <si>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</si>
  <si>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</si>
  <si>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</si>
  <si>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</si>
  <si>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</si>
  <si>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</si>
  <si>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</si>
  <si>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</si>
  <si>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</si>
  <si>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</si>
  <si>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</si>
  <si>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</si>
  <si>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</si>
  <si>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</si>
  <si>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</si>
  <si>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</si>
  <si>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</si>
  <si>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</si>
  <si>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</si>
  <si>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</si>
  <si>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</si>
  <si>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</si>
  <si>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</si>
  <si>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</si>
  <si>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</si>
  <si>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</si>
  <si>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</si>
  <si>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</si>
  <si>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</si>
  <si>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</si>
  <si>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</si>
  <si>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</si>
  <si>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</si>
  <si>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</si>
  <si>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</si>
  <si>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</si>
  <si>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</si>
  <si>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</si>
  <si>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</si>
  <si>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</si>
  <si>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</si>
  <si>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</si>
  <si>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</si>
  <si>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</si>
  <si>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</si>
  <si>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</si>
  <si>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</si>
  <si>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</si>
  <si>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</si>
  <si>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</si>
  <si>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</si>
  <si>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</si>
  <si>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</si>
  <si>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</si>
  <si>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</si>
  <si>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</si>
  <si>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</si>
  <si>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</si>
  <si>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</si>
  <si>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</si>
  <si>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</si>
  <si>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</si>
  <si>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</si>
  <si>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</si>
  <si>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</si>
  <si>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</si>
  <si>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</si>
  <si>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</si>
  <si>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</si>
  <si>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</si>
  <si>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</si>
  <si>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</si>
  <si>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</si>
  <si>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</si>
  <si>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</si>
  <si>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</si>
  <si>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</si>
  <si>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</si>
  <si>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</si>
  <si>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</si>
  <si>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</si>
  <si>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</si>
  <si>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</si>
  <si>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</si>
  <si>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</si>
  <si>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</si>
  <si>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</si>
  <si>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</si>
  <si>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</si>
  <si>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</si>
  <si>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</si>
  <si>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</si>
  <si>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</si>
  <si>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</si>
  <si>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</si>
  <si>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</si>
  <si>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</si>
  <si>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</si>
  <si>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</si>
  <si>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</si>
  <si>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</si>
  <si>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</si>
  <si>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</si>
  <si>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</si>
  <si>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</si>
  <si>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</si>
  <si>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</si>
  <si>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</si>
  <si>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</si>
  <si>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</si>
  <si>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</si>
  <si>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</si>
  <si>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</si>
  <si>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</si>
  <si>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</si>
  <si>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</si>
  <si>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</si>
  <si>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</si>
  <si>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</si>
  <si>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</si>
  <si>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</si>
  <si>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</si>
  <si>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</si>
  <si>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</si>
  <si>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</si>
  <si>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</si>
  <si>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</si>
  <si>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</si>
  <si>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</si>
  <si>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</si>
  <si>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</si>
  <si>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</si>
  <si>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</si>
  <si>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</si>
  <si>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</si>
  <si>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</si>
  <si>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</si>
  <si>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</si>
  <si>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</si>
  <si>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</si>
  <si>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</si>
  <si>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</si>
  <si>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</si>
  <si>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</si>
  <si>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</si>
  <si>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</si>
  <si>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</si>
  <si>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</si>
  <si>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</si>
  <si>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</si>
  <si>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</si>
  <si>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</si>
  <si>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</si>
  <si>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</si>
  <si>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</si>
  <si>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</si>
  <si>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</si>
  <si>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</si>
  <si>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</si>
  <si>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</si>
  <si>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</si>
  <si>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</si>
  <si>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</si>
  <si>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</si>
  <si>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</si>
  <si>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</si>
  <si>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</si>
  <si>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</si>
  <si>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</si>
  <si>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</si>
  <si>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</si>
  <si>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</si>
  <si>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</si>
  <si>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</si>
  <si>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</si>
  <si>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</si>
  <si>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</si>
  <si>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</si>
  <si>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</si>
  <si>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</si>
  <si>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</si>
  <si>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</si>
  <si>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</si>
  <si>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</si>
  <si>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</si>
  <si>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</si>
  <si>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</si>
  <si>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</si>
  <si>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</si>
  <si>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</si>
  <si>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</si>
  <si>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</si>
  <si>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</si>
  <si>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</si>
  <si>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</si>
  <si>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</si>
  <si>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</si>
  <si>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</si>
  <si>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</si>
  <si>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</si>
  <si>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</si>
  <si>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</si>
  <si>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</si>
  <si>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</si>
  <si>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</si>
  <si>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</si>
  <si>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</si>
  <si>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</si>
  <si>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</si>
  <si>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</si>
  <si>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</si>
  <si>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</si>
  <si>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</si>
  <si>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</si>
  <si>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</si>
  <si>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</si>
  <si>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</si>
  <si>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</si>
  <si>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</si>
  <si>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</si>
  <si>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</si>
  <si>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</si>
  <si>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</si>
  <si>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</si>
  <si>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</si>
  <si>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</si>
  <si>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</si>
  <si>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</si>
  <si>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</si>
  <si>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</si>
  <si>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</si>
  <si>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</si>
  <si>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</si>
  <si>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</si>
  <si>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</si>
  <si>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</si>
  <si>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</si>
  <si>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</si>
  <si>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</si>
  <si>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</si>
  <si>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</si>
  <si>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</si>
  <si>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</si>
  <si>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</si>
  <si>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</si>
  <si>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</si>
  <si>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</si>
  <si>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</si>
  <si>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</si>
  <si>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</si>
  <si>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</si>
  <si>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</si>
  <si>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</si>
  <si>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</si>
  <si>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</si>
  <si>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</si>
  <si>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</si>
  <si>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</si>
  <si>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</si>
  <si>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</si>
  <si>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</si>
  <si>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</si>
  <si>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</si>
  <si>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</si>
  <si>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</si>
  <si>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</si>
  <si>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</si>
  <si>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</si>
  <si>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</si>
  <si>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</si>
  <si>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</si>
  <si>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</si>
  <si>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</si>
  <si>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</si>
  <si>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</si>
  <si>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</si>
  <si>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</si>
  <si>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</si>
  <si>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</si>
  <si>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</si>
  <si>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</si>
  <si>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</si>
  <si>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</si>
  <si>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</si>
  <si>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</si>
  <si>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</si>
  <si>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</si>
  <si>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</si>
  <si>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</si>
  <si>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</si>
  <si>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</si>
  <si>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</si>
  <si>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</si>
  <si>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</si>
  <si>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</si>
  <si>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</si>
  <si>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</si>
  <si>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</si>
  <si>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</si>
  <si>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</si>
  <si>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</si>
  <si>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</si>
  <si>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</si>
  <si>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</si>
  <si>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</si>
  <si>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</si>
  <si>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</si>
  <si>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</si>
  <si>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</si>
  <si>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</si>
  <si>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</si>
  <si>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</si>
  <si>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</si>
  <si>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</si>
  <si>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</si>
  <si>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</si>
  <si>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</si>
  <si>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</si>
  <si>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</si>
  <si>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</si>
  <si>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</si>
  <si>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</si>
  <si>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</si>
  <si>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</si>
  <si>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</si>
  <si>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</si>
  <si>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</si>
  <si>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</si>
  <si>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</si>
  <si>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</si>
  <si>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</si>
  <si>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</si>
  <si>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</si>
  <si>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</si>
  <si>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</si>
  <si>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</si>
  <si>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</si>
  <si>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</si>
  <si>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</si>
  <si>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</si>
  <si>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</si>
  <si>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</si>
  <si>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</si>
  <si>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</si>
  <si>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</si>
  <si>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</si>
  <si>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</si>
  <si>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</si>
  <si>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</si>
  <si>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</si>
  <si>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</si>
  <si>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</si>
  <si>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</si>
  <si>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</si>
  <si>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</si>
  <si>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</si>
  <si>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</si>
  <si>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</si>
  <si>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</si>
  <si>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</si>
  <si>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</si>
  <si>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</si>
  <si>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</si>
  <si>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</si>
  <si>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</si>
  <si>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</si>
  <si>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</si>
  <si>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</si>
  <si>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</si>
  <si>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</si>
  <si>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</si>
  <si>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</si>
  <si>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</si>
  <si>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</si>
  <si>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</si>
  <si>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</si>
  <si>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</si>
  <si>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</si>
  <si>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</si>
  <si>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</si>
  <si>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</si>
  <si>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</si>
  <si>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</si>
  <si>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</si>
  <si>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</si>
  <si>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</si>
  <si>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</si>
  <si>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</si>
  <si>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</si>
  <si>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</si>
  <si>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</si>
  <si>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</si>
  <si>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</si>
  <si>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</si>
  <si>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</si>
  <si>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</si>
  <si>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</si>
  <si>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</si>
  <si>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</si>
  <si>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</si>
  <si>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</si>
  <si>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</si>
  <si>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</si>
  <si>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</si>
  <si>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</si>
  <si>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</si>
  <si>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</si>
  <si>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</si>
  <si>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</si>
  <si>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</si>
  <si>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</si>
  <si>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</si>
  <si>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</si>
  <si>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</si>
  <si>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</si>
  <si>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</si>
  <si>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</si>
  <si>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</si>
  <si>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</si>
  <si>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</si>
  <si>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</si>
  <si>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</si>
  <si>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</si>
  <si>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</si>
  <si>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</si>
  <si>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</si>
  <si>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</si>
  <si>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</si>
  <si>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</si>
  <si>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</si>
  <si>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</si>
  <si>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</si>
  <si>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</si>
  <si>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</si>
  <si>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</si>
  <si>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</si>
  <si>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</si>
  <si>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</si>
  <si>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</si>
  <si>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</si>
  <si>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</si>
  <si>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</si>
  <si>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</si>
  <si>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</si>
  <si>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</si>
  <si>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</si>
  <si>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</si>
  <si>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</si>
  <si>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</si>
  <si>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</si>
  <si>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</si>
  <si>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</si>
  <si>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</si>
  <si>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</si>
  <si>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</si>
  <si>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</si>
  <si>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</si>
  <si>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</si>
  <si>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</si>
  <si>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</si>
  <si>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</si>
  <si>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</si>
  <si>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</si>
  <si>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</si>
  <si>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</si>
  <si>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</si>
  <si>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</si>
  <si>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</si>
  <si>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</si>
  <si>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</si>
  <si>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</si>
  <si>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</si>
  <si>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</si>
  <si>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</si>
  <si>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</si>
  <si>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</si>
  <si>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</si>
  <si>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</si>
  <si>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</si>
  <si>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</si>
  <si>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</si>
  <si>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</si>
  <si>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</si>
  <si>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</si>
  <si>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</si>
  <si>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</si>
  <si>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</si>
  <si>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</si>
  <si>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</si>
  <si>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</si>
  <si>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</si>
  <si>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</si>
  <si>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</si>
  <si>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</si>
  <si>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</si>
  <si>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</si>
  <si>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</si>
  <si>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</si>
  <si>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</si>
  <si>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</si>
  <si>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</si>
  <si>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</si>
  <si>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</si>
  <si>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</si>
  <si>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</si>
  <si>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</si>
  <si>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</si>
  <si>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</si>
  <si>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</si>
  <si>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</si>
  <si>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</si>
  <si>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</si>
  <si>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</si>
  <si>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</si>
  <si>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</si>
  <si>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</si>
  <si>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</si>
  <si>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</si>
  <si>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</si>
  <si>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</si>
  <si>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</si>
  <si>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</si>
  <si>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</si>
  <si>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</si>
  <si>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</si>
  <si>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</si>
  <si>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</si>
  <si>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</si>
  <si>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</si>
  <si>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</si>
  <si>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</si>
  <si>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</si>
  <si>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</si>
  <si>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</si>
  <si>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</si>
  <si>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</si>
  <si>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</si>
  <si>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</si>
  <si>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</si>
  <si>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</si>
  <si>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</si>
  <si>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</si>
  <si>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</si>
  <si>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</si>
  <si>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</si>
  <si>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</si>
  <si>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</si>
  <si>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</si>
  <si>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</si>
  <si>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</si>
  <si>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</si>
  <si>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</si>
  <si>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</si>
  <si>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</si>
  <si>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</si>
  <si>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</si>
  <si>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</si>
  <si>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</si>
  <si>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</si>
  <si>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</si>
  <si>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</si>
  <si>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</si>
  <si>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</si>
  <si>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</si>
  <si>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</si>
  <si>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</si>
  <si>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</si>
  <si>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</si>
  <si>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</si>
  <si>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</si>
  <si>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</si>
  <si>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</si>
  <si>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</si>
  <si>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</si>
  <si>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</si>
  <si>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</si>
  <si>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</si>
  <si>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</si>
  <si>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</si>
  <si>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</si>
  <si>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</si>
  <si>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</si>
  <si>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</si>
  <si>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</si>
  <si>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</si>
  <si>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</si>
  <si>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</si>
  <si>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</si>
  <si>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</si>
  <si>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</si>
  <si>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</si>
  <si>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</si>
  <si>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</si>
  <si>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</si>
  <si>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</si>
  <si>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</si>
  <si>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</si>
  <si>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</si>
  <si>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</si>
  <si>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</si>
  <si>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</si>
  <si>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</si>
  <si>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</si>
  <si>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</si>
  <si>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</si>
  <si>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</si>
  <si>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</si>
  <si>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</si>
  <si>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</si>
  <si>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</si>
  <si>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</si>
  <si>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</si>
  <si>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</si>
  <si>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</si>
  <si>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</si>
  <si>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</si>
  <si>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</si>
  <si>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</si>
  <si>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</si>
  <si>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</si>
  <si>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</si>
  <si>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</si>
  <si>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</si>
  <si>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</si>
  <si>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</si>
  <si>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</si>
  <si>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</si>
  <si>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</si>
  <si>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</si>
  <si>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</si>
  <si>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</si>
  <si>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</si>
  <si>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</si>
  <si>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</si>
  <si>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</si>
  <si>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</si>
  <si>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</si>
  <si>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</si>
  <si>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</si>
  <si>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</si>
  <si>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</si>
  <si>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</si>
  <si>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</si>
  <si>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</si>
  <si>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</si>
  <si>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</si>
  <si>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</si>
  <si>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</si>
  <si>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</si>
  <si>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</si>
  <si>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</si>
  <si>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</si>
  <si>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</si>
  <si>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</si>
  <si>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</si>
  <si>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</si>
  <si>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</si>
  <si>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</si>
  <si>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</si>
  <si>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</si>
  <si>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</si>
  <si>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</si>
  <si>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</si>
  <si>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</si>
  <si>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</si>
  <si>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</si>
  <si>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</si>
  <si>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</si>
  <si>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</si>
  <si>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</si>
  <si>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</si>
  <si>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</si>
  <si>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</si>
  <si>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</si>
  <si>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</si>
  <si>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</si>
  <si>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</si>
  <si>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</si>
  <si>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</si>
  <si>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</si>
  <si>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</si>
  <si>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</si>
  <si>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</si>
  <si>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</si>
  <si>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</si>
  <si>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</si>
  <si>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</si>
  <si>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</si>
  <si>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</si>
  <si>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</si>
  <si>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</si>
  <si>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</si>
  <si>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</si>
  <si>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</si>
  <si>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</si>
  <si>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</si>
  <si>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</si>
  <si>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</si>
  <si>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</si>
  <si>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</si>
  <si>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</si>
  <si>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</si>
  <si>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</si>
  <si>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</si>
  <si>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</si>
  <si>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</si>
  <si>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</si>
  <si>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</si>
  <si>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</si>
  <si>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</si>
  <si>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</si>
  <si>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</si>
  <si>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</si>
  <si>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</si>
  <si>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</si>
  <si>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</si>
  <si>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</si>
  <si>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</si>
  <si>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</si>
  <si>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</si>
  <si>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</si>
  <si>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</si>
  <si>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</si>
  <si>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</si>
  <si>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</si>
  <si>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</si>
  <si>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</si>
  <si>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</si>
  <si>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</si>
  <si>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</si>
  <si>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</si>
  <si>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</si>
  <si>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</si>
  <si>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</si>
  <si>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</si>
  <si>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</si>
  <si>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</si>
  <si>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</si>
  <si>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</si>
  <si>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</si>
  <si>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</si>
  <si>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</si>
  <si>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</si>
  <si>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</si>
  <si>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</si>
  <si>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</si>
  <si>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</si>
  <si>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</si>
  <si>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</si>
  <si>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</si>
  <si>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</si>
  <si>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</si>
  <si>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</si>
  <si>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</si>
  <si>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</si>
  <si>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</si>
  <si>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</si>
  <si>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</si>
  <si>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</si>
  <si>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</si>
  <si>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</si>
  <si>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</si>
  <si>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</si>
  <si>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</si>
  <si>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</si>
  <si>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</si>
  <si>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</si>
  <si>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</si>
  <si>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</si>
  <si>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</si>
  <si>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</si>
  <si>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</si>
  <si>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</si>
  <si>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</si>
  <si>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</si>
  <si>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</si>
  <si>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</si>
  <si>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</si>
  <si>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</si>
  <si>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</si>
  <si>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</si>
  <si>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</si>
  <si>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</si>
  <si>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</si>
  <si>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</si>
  <si>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</si>
  <si>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</si>
  <si>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</si>
  <si>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</si>
  <si>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</si>
  <si>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</si>
  <si>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</si>
  <si>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</si>
  <si>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</si>
  <si>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</si>
  <si>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</si>
  <si>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</si>
  <si>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</si>
  <si>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</si>
  <si>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</si>
  <si>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</si>
  <si>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</si>
  <si>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</si>
  <si>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</si>
  <si>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</si>
  <si>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</si>
  <si>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</si>
  <si>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</si>
  <si>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</si>
  <si>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</si>
  <si>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</si>
  <si>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</si>
  <si>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</si>
  <si>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</si>
  <si>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</si>
  <si>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</si>
  <si>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</si>
  <si>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</si>
  <si>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</si>
  <si>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</si>
  <si>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</si>
  <si>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</si>
  <si>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</si>
  <si>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</si>
  <si>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</si>
  <si>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</si>
  <si>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</si>
  <si>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</si>
  <si>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</si>
  <si>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</si>
  <si>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</si>
  <si>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</si>
  <si>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</si>
  <si>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</si>
  <si>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</si>
  <si>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</si>
  <si>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</si>
  <si>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</si>
  <si>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</si>
  <si>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</si>
  <si>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</si>
  <si>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</si>
  <si>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</si>
  <si>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</si>
  <si>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</si>
  <si>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</si>
  <si>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</si>
  <si>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</si>
  <si>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</si>
  <si>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</si>
  <si>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</si>
  <si>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</si>
  <si>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</si>
  <si>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</si>
  <si>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</si>
  <si>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</si>
  <si>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</si>
  <si>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</si>
  <si>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</si>
  <si>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</si>
  <si>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</si>
  <si>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</si>
  <si>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</si>
  <si>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</si>
  <si>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</si>
  <si>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</si>
  <si>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</si>
  <si>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</si>
  <si>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</si>
  <si>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</si>
  <si>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</si>
  <si>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</si>
  <si>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</si>
  <si>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</si>
  <si>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</si>
  <si>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</si>
  <si>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</si>
  <si>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</si>
  <si>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</si>
  <si>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</si>
  <si>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</si>
  <si>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</si>
  <si>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</si>
  <si>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</si>
  <si>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</si>
  <si>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</si>
  <si>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</si>
  <si>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</si>
  <si>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</si>
  <si>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</si>
  <si>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</si>
  <si>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</si>
  <si>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</si>
  <si>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</si>
  <si>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</si>
  <si>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</si>
  <si>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</si>
  <si>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</si>
  <si>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</si>
  <si>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</si>
  <si>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</si>
  <si>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</si>
  <si>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</si>
  <si>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</si>
  <si>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</si>
  <si>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</si>
  <si>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</si>
  <si>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</si>
  <si>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</si>
  <si>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</si>
  <si>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</si>
  <si>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</si>
  <si>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</si>
  <si>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</si>
  <si>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</si>
  <si>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</si>
  <si>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</si>
  <si>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</si>
  <si>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</si>
  <si>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</si>
  <si>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</si>
  <si>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</si>
  <si>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</si>
  <si>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</si>
  <si>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</si>
  <si>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</si>
  <si>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</si>
  <si>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</si>
  <si>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</si>
  <si>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</si>
  <si>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</si>
  <si>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</si>
  <si>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</si>
  <si>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</si>
  <si>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</si>
  <si>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</si>
  <si>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</si>
  <si>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</si>
  <si>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</si>
  <si>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</si>
  <si>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</si>
  <si>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</si>
  <si>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</si>
  <si>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</si>
  <si>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</si>
  <si>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</si>
  <si>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</si>
  <si>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</si>
  <si>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</si>
  <si>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</si>
  <si>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</si>
  <si>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</si>
  <si>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</si>
  <si>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</si>
  <si>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</si>
  <si>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</si>
  <si>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</si>
  <si>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</si>
  <si>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</si>
  <si>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</si>
  <si>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</si>
  <si>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</si>
  <si>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</si>
  <si>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</si>
  <si>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</si>
  <si>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</si>
  <si>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</si>
  <si>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</si>
  <si>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</si>
  <si>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</si>
  <si>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</si>
  <si>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</si>
  <si>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</si>
  <si>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</si>
  <si>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</si>
  <si>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</si>
  <si>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</si>
  <si>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</si>
  <si>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</si>
  <si>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</si>
  <si>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</si>
  <si>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</si>
  <si>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</si>
  <si>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</si>
  <si>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</si>
  <si>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</si>
  <si>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</si>
  <si>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</si>
  <si>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</si>
  <si>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</si>
  <si>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</si>
  <si>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</si>
  <si>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</si>
  <si>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</si>
  <si>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</si>
  <si>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</si>
  <si>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</si>
  <si>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</si>
  <si>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</si>
  <si>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</si>
  <si>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</si>
  <si>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</si>
  <si>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</si>
  <si>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</si>
  <si>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</si>
  <si>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</si>
  <si>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</si>
  <si>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</si>
  <si>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</si>
  <si>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</si>
  <si>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</si>
  <si>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</si>
  <si>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</si>
  <si>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</si>
  <si>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</si>
  <si>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</si>
  <si>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</si>
  <si>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</si>
  <si>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</si>
  <si>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</si>
  <si>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</si>
  <si>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</si>
  <si>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</si>
  <si>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</si>
  <si>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</si>
  <si>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</si>
  <si>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</si>
  <si>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</si>
  <si>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</si>
  <si>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</si>
  <si>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</si>
  <si>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</si>
  <si>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</si>
  <si>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</si>
  <si>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</si>
  <si>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</si>
  <si>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</si>
  <si>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</si>
  <si>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</si>
  <si>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</si>
  <si>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</si>
  <si>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</si>
  <si>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</si>
  <si>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</si>
  <si>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</si>
  <si>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</si>
  <si>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</si>
  <si>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</si>
  <si>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</si>
  <si>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</si>
  <si>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</si>
  <si>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</si>
  <si>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</si>
  <si>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</si>
  <si>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</si>
  <si>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</si>
  <si>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</si>
  <si>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</si>
  <si>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</si>
  <si>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</si>
  <si>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</si>
  <si>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</si>
  <si>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</si>
  <si>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</si>
  <si>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</si>
  <si>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</si>
  <si>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</si>
  <si>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</si>
  <si>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</si>
  <si>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</si>
  <si>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</si>
  <si>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</si>
  <si>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</si>
  <si>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</si>
  <si>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</si>
  <si>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</si>
  <si>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</si>
  <si>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</si>
  <si>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</si>
  <si>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</si>
  <si>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</si>
  <si>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</si>
  <si>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</si>
  <si>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</si>
  <si>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</si>
  <si>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</si>
  <si>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</si>
  <si>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</si>
  <si>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</si>
  <si>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</si>
  <si>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</si>
  <si>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</si>
  <si>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</si>
  <si>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</si>
  <si>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</si>
  <si>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</si>
  <si>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</si>
  <si>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</si>
  <si>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</si>
  <si>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</si>
  <si>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</si>
  <si>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</si>
  <si>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</si>
  <si>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</si>
  <si>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</si>
  <si>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</si>
  <si>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</si>
  <si>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</si>
  <si>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</si>
  <si>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</si>
  <si>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</si>
  <si>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</si>
  <si>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</si>
  <si>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</si>
  <si>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</si>
  <si>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</si>
  <si>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</si>
  <si>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</si>
  <si>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</si>
  <si>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</si>
  <si>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</si>
  <si>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</si>
  <si>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</si>
  <si>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</si>
  <si>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</si>
  <si>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</si>
  <si>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</si>
  <si>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</si>
  <si>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</si>
  <si>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</si>
  <si>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</si>
  <si>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</si>
  <si>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</si>
  <si>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</si>
  <si>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</si>
  <si>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</si>
  <si>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</si>
  <si>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</si>
  <si>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</si>
  <si>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</si>
  <si>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</si>
  <si>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</si>
  <si>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</si>
  <si>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</si>
  <si>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</si>
  <si>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</si>
  <si>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</si>
  <si>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</si>
  <si>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</si>
  <si>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</si>
  <si>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</si>
  <si>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</si>
  <si>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</si>
  <si>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</si>
  <si>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</si>
  <si>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</si>
  <si>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</si>
  <si>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</si>
  <si>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</si>
  <si>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</si>
  <si>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</si>
  <si>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</si>
  <si>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</si>
  <si>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</si>
  <si>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</si>
  <si>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</si>
  <si>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</si>
  <si>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</si>
  <si>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</si>
  <si>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</si>
  <si>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</si>
  <si>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</si>
  <si>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</si>
  <si>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</si>
  <si>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</si>
  <si>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</si>
  <si>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</si>
  <si>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</si>
  <si>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</si>
  <si>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</si>
  <si>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</si>
  <si>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</si>
  <si>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</si>
  <si>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</si>
  <si>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</si>
  <si>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</si>
  <si>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</si>
  <si>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</si>
  <si>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</si>
  <si>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</si>
  <si>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</si>
  <si>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</si>
  <si>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</si>
  <si>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</si>
  <si>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</si>
  <si>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</si>
  <si>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</si>
  <si>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</si>
  <si>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</si>
  <si>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</si>
  <si>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</si>
  <si>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</si>
  <si>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</si>
  <si>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</si>
  <si>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</si>
  <si>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</si>
  <si>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</si>
  <si>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</si>
  <si>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</si>
  <si>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</si>
  <si>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</si>
  <si>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</si>
  <si>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</si>
  <si>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</si>
  <si>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</si>
  <si>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</si>
  <si>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</si>
  <si>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</si>
  <si>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</si>
  <si>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</si>
  <si>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</si>
  <si>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</si>
  <si>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</si>
  <si>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</si>
  <si>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</si>
  <si>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</si>
  <si>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</si>
  <si>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</si>
  <si>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</si>
  <si>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</si>
  <si>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</si>
  <si>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</si>
  <si>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</si>
  <si>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</si>
  <si>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</si>
  <si>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</si>
  <si>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</si>
  <si>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</si>
  <si>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</si>
  <si>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</si>
  <si>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</si>
  <si>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</si>
  <si>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</si>
  <si>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</si>
  <si>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</si>
  <si>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</si>
  <si>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</si>
  <si>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</si>
  <si>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</si>
  <si>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</si>
  <si>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</si>
  <si>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</si>
  <si>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</si>
  <si>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</si>
  <si>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</si>
  <si>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</si>
  <si>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</si>
  <si>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</si>
  <si>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</si>
  <si>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</si>
  <si>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</si>
  <si>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</si>
  <si>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</si>
  <si>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</si>
  <si>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</si>
  <si>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</si>
  <si>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</si>
  <si>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</si>
  <si>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</si>
  <si>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</si>
  <si>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</si>
  <si>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</si>
  <si>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</si>
  <si>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</si>
  <si>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</si>
  <si>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</si>
  <si>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</si>
  <si>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</si>
  <si>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</si>
  <si>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</si>
  <si>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</si>
  <si>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</si>
  <si>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</si>
  <si>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</si>
  <si>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</si>
  <si>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</si>
  <si>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</si>
  <si>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</si>
  <si>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</si>
  <si>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</si>
  <si>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</si>
  <si>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</si>
  <si>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</si>
  <si>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</si>
  <si>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</si>
  <si>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</si>
  <si>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</si>
  <si>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</si>
  <si>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</si>
  <si>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</si>
  <si>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</si>
  <si>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</si>
  <si>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</si>
  <si>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</si>
  <si>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</si>
  <si>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</si>
  <si>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</si>
  <si>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</si>
  <si>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</si>
  <si>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</si>
  <si>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</si>
  <si>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</si>
  <si>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</si>
  <si>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</si>
  <si>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</si>
  <si>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</si>
  <si>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</si>
  <si>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</si>
  <si>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</si>
  <si>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</si>
  <si>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</si>
  <si>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</si>
  <si>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</si>
  <si>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</si>
  <si>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</si>
  <si>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</si>
  <si>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</si>
  <si>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</si>
  <si>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</si>
  <si>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</si>
  <si>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</si>
  <si>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</si>
  <si>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</si>
  <si>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</si>
  <si>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</si>
  <si>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</si>
  <si>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</si>
  <si>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</si>
  <si>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</si>
  <si>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</si>
  <si>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</si>
  <si>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</si>
  <si>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</si>
  <si>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</si>
  <si>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</si>
  <si>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</si>
  <si>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</si>
  <si>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</si>
  <si>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</si>
  <si>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</si>
  <si>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</si>
  <si>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</si>
  <si>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</si>
  <si>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</si>
  <si>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</si>
  <si>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</si>
  <si>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</si>
  <si>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</si>
  <si>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</si>
  <si>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</si>
  <si>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</si>
  <si>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</si>
  <si>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</si>
  <si>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</si>
  <si>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</si>
  <si>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</si>
  <si>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</si>
  <si>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</si>
  <si>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</si>
  <si>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</si>
  <si>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</si>
  <si>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</si>
  <si>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</si>
  <si>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</si>
  <si>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</si>
  <si>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</si>
  <si>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</si>
  <si>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</si>
  <si>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</si>
  <si>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</si>
  <si>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</si>
  <si>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</si>
  <si>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</si>
  <si>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</si>
  <si>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</si>
  <si>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</si>
  <si>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</si>
  <si>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</si>
  <si>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</si>
  <si>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</si>
  <si>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</si>
  <si>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</si>
  <si>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</si>
  <si>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</si>
  <si>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</si>
  <si>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</si>
  <si>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</si>
  <si>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</si>
  <si>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</si>
  <si>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</si>
  <si>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</si>
  <si>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</si>
  <si>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</si>
  <si>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</si>
  <si>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</si>
  <si>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</si>
  <si>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</si>
  <si>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</si>
  <si>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</si>
  <si>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</si>
  <si>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</si>
  <si>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</si>
  <si>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</si>
  <si>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</si>
  <si>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</si>
  <si>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</si>
  <si>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</si>
  <si>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</si>
  <si>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</si>
  <si>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</si>
  <si>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</si>
  <si>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</si>
  <si>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</si>
  <si>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</si>
  <si>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</si>
  <si>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</si>
  <si>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</si>
  <si>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</si>
  <si>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</si>
  <si>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</si>
  <si>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</si>
  <si>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</si>
  <si>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</si>
  <si>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</si>
  <si>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</si>
  <si>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</si>
  <si>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</si>
  <si>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</si>
  <si>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</si>
  <si>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</si>
  <si>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</si>
  <si>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</si>
  <si>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</si>
  <si>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</si>
  <si>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</si>
  <si>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</si>
  <si>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</si>
  <si>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</si>
  <si>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</si>
  <si>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</si>
  <si>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</si>
  <si>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</si>
  <si>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</si>
  <si>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</si>
  <si>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</si>
  <si>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</si>
  <si>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</si>
  <si>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</si>
  <si>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</si>
  <si>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</si>
  <si>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</si>
  <si>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</si>
  <si>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</si>
  <si>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</si>
  <si>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</si>
  <si>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</si>
  <si>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</si>
  <si>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</si>
  <si>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</si>
  <si>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</si>
  <si>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</si>
  <si>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</si>
  <si>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</si>
  <si>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</si>
  <si>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</si>
  <si>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</si>
  <si>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</si>
  <si>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</si>
  <si>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</si>
  <si>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</si>
  <si>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</si>
  <si>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</si>
  <si>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</si>
  <si>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</si>
  <si>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</si>
  <si>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</si>
  <si>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</si>
  <si>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</si>
  <si>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</si>
  <si>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</si>
  <si>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</si>
  <si>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</si>
  <si>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</si>
  <si>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</si>
  <si>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</si>
  <si>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</si>
  <si>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</si>
  <si>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</si>
  <si>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</si>
  <si>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</si>
  <si>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</si>
  <si>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</si>
  <si>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</si>
  <si>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</si>
  <si>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</si>
  <si>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</si>
  <si>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</si>
  <si>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</si>
  <si>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</si>
  <si>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</si>
  <si>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</si>
  <si>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</si>
  <si>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</si>
  <si>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</si>
  <si>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</si>
  <si>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</si>
  <si>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</si>
  <si>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</si>
  <si>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</si>
  <si>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</si>
  <si>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</si>
  <si>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</si>
  <si>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</si>
  <si>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</si>
  <si>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</si>
  <si>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</si>
  <si>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</si>
  <si>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</si>
  <si>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</si>
  <si>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</si>
  <si>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</si>
  <si>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</si>
  <si>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</si>
  <si>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</si>
  <si>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</si>
  <si>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</si>
  <si>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</si>
  <si>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</si>
  <si>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</si>
  <si>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</si>
  <si>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</si>
  <si>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</si>
  <si>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</si>
  <si>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</si>
  <si>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</si>
  <si>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</si>
  <si>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</si>
  <si>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</si>
  <si>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</si>
  <si>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</si>
  <si>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</si>
  <si>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</si>
  <si>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</si>
  <si>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</si>
  <si>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</si>
  <si>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</si>
  <si>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</si>
  <si>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</si>
  <si>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</si>
  <si>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</si>
  <si>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</si>
  <si>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</si>
  <si>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</si>
  <si>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</si>
  <si>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</si>
  <si>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</si>
  <si>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</si>
  <si>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</si>
  <si>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</si>
  <si>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</si>
  <si>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</si>
  <si>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</si>
  <si>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</si>
  <si>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</si>
  <si>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</si>
  <si>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</si>
  <si>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</si>
  <si>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</si>
  <si>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</si>
  <si>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</si>
  <si>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</si>
  <si>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</si>
  <si>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</si>
  <si>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</si>
  <si>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</si>
  <si>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</si>
  <si>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</si>
  <si>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</si>
  <si>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</si>
  <si>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</si>
  <si>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</si>
  <si>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</si>
  <si>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</si>
  <si>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</si>
  <si>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</si>
  <si>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</si>
  <si>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</si>
  <si>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</si>
  <si>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</si>
  <si>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</si>
  <si>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</si>
  <si>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</si>
  <si>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</si>
  <si>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</si>
  <si>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</si>
  <si>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</si>
  <si>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</si>
  <si>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</si>
  <si>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</si>
  <si>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</si>
  <si>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</si>
  <si>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</si>
  <si>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</si>
  <si>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</si>
  <si>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</si>
  <si>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</si>
  <si>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</si>
  <si>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</si>
  <si>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</si>
  <si>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</si>
  <si>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</si>
  <si>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</si>
  <si>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</si>
  <si>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</si>
  <si>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</si>
  <si>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</si>
  <si>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</si>
  <si>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</si>
  <si>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</si>
  <si>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</si>
  <si>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</si>
  <si>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</si>
  <si>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</si>
  <si>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</si>
  <si>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</si>
  <si>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</si>
  <si>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</si>
  <si>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</si>
  <si>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</si>
  <si>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</si>
  <si>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</si>
  <si>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</si>
  <si>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</si>
  <si>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</si>
  <si>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</si>
  <si>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</si>
  <si>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</si>
  <si>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</si>
  <si>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</si>
  <si>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</si>
  <si>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</si>
  <si>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</si>
  <si>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</si>
  <si>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</si>
  <si>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</si>
  <si>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</si>
  <si>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</si>
  <si>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</si>
  <si>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</si>
  <si>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</si>
  <si>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</si>
  <si>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</si>
  <si>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</si>
  <si>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</si>
  <si>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</si>
  <si>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</si>
  <si>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</si>
  <si>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</si>
  <si>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</si>
  <si>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</si>
  <si>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</si>
  <si>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</si>
  <si>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</si>
  <si>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</si>
  <si>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</si>
  <si>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</si>
  <si>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</si>
  <si>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</si>
  <si>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</si>
  <si>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</si>
  <si>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</si>
  <si>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</si>
  <si>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</si>
  <si>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</si>
  <si>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</si>
  <si>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</si>
  <si>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</si>
  <si>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</si>
  <si>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</si>
  <si>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</si>
  <si>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</si>
  <si>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</si>
  <si>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</si>
  <si>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</si>
  <si>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</si>
  <si>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</si>
  <si>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</si>
  <si>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</si>
  <si>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</si>
  <si>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</si>
  <si>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</si>
  <si>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</si>
  <si>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</si>
  <si>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</si>
  <si>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</si>
  <si>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</si>
  <si>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</si>
  <si>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</si>
  <si>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</si>
  <si>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</si>
  <si>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</si>
  <si>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</si>
  <si>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</si>
  <si>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</si>
  <si>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</si>
  <si>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</si>
  <si>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</si>
  <si>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</si>
  <si>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</si>
  <si>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</si>
  <si>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</si>
  <si>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</si>
  <si>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</si>
  <si>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</si>
  <si>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</si>
  <si>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</si>
  <si>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</si>
  <si>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</si>
  <si>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</si>
  <si>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</si>
  <si>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</si>
  <si>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</si>
  <si>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</si>
  <si>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</si>
  <si>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</si>
  <si>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</si>
  <si>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</si>
  <si>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</si>
  <si>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</si>
  <si>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</si>
  <si>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</si>
  <si>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</si>
  <si>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</si>
  <si>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</si>
  <si>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</si>
  <si>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</si>
  <si>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</si>
  <si>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</si>
  <si>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</si>
  <si>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</si>
  <si>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</si>
  <si>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</si>
  <si>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</si>
  <si>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</si>
  <si>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</si>
  <si>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</si>
  <si>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</si>
  <si>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</si>
  <si>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</si>
  <si>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</si>
  <si>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</si>
  <si>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</si>
  <si>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</si>
  <si>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</si>
  <si>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</si>
  <si>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</si>
  <si>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</si>
  <si>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</si>
  <si>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</si>
  <si>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</si>
  <si>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</si>
  <si>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</si>
  <si>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</si>
  <si>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</si>
  <si>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</si>
  <si>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</si>
  <si>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</si>
  <si>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</si>
  <si>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</si>
  <si>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</si>
  <si>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</si>
  <si>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</si>
  <si>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</si>
  <si>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</si>
  <si>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</si>
  <si>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</si>
  <si>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</si>
  <si>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</si>
  <si>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</si>
  <si>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</si>
  <si>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</si>
  <si>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</si>
  <si>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</si>
  <si>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</si>
  <si>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</si>
  <si>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</si>
  <si>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</si>
  <si>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</si>
  <si>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</si>
  <si>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</si>
  <si>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</si>
  <si>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</si>
  <si>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</si>
  <si>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</si>
  <si>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</si>
  <si>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</si>
  <si>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</si>
  <si>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</si>
  <si>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</si>
  <si>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</si>
  <si>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</si>
  <si>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</si>
  <si>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</si>
  <si>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</si>
  <si>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</si>
  <si>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</si>
  <si>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</si>
  <si>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</si>
  <si>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</si>
  <si>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</si>
  <si>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</si>
  <si>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</si>
  <si>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</si>
  <si>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</si>
  <si>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</si>
  <si>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</si>
  <si>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</si>
  <si>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</si>
  <si>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</si>
  <si>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</si>
  <si>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</si>
  <si>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</si>
  <si>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</si>
  <si>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</si>
  <si>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</si>
  <si>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</si>
  <si>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</si>
  <si>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</si>
  <si>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</si>
  <si>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</si>
  <si>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</si>
  <si>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</si>
  <si>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</si>
  <si>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</si>
  <si>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</si>
  <si>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</si>
  <si>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</si>
  <si>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</si>
  <si>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</si>
  <si>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</si>
  <si>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</si>
  <si>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</si>
  <si>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</si>
  <si>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</si>
  <si>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</si>
  <si>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</si>
  <si>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</si>
  <si>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</si>
  <si>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</si>
  <si>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</si>
  <si>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</si>
  <si>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</si>
  <si>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</si>
  <si>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</si>
  <si>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</si>
  <si>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</si>
  <si>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</si>
  <si>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</si>
  <si>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</si>
  <si>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</si>
  <si>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</si>
  <si>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</si>
  <si>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</si>
  <si>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</si>
  <si>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</si>
  <si>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</si>
  <si>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</si>
  <si>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</si>
  <si>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</si>
  <si>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</si>
  <si>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</si>
  <si>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</si>
  <si>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</si>
  <si>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</si>
  <si>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</si>
  <si>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</si>
  <si>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</si>
  <si>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</si>
  <si>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</si>
  <si>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</si>
  <si>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</si>
  <si>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</si>
  <si>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</si>
  <si>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</si>
  <si>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</si>
  <si>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</si>
  <si>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</si>
  <si>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</si>
  <si>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</si>
  <si>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</si>
  <si>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</si>
  <si>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</si>
  <si>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</si>
  <si>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</si>
  <si>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</si>
  <si>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</si>
  <si>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</si>
  <si>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</si>
  <si>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</si>
  <si>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</si>
  <si>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</si>
  <si>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</si>
  <si>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</si>
  <si>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</si>
  <si>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</si>
  <si>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</si>
  <si>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</si>
  <si>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</si>
  <si>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</si>
  <si>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</si>
  <si>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</si>
  <si>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</si>
  <si>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</si>
  <si>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</si>
  <si>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</si>
  <si>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</si>
  <si>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</si>
  <si>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</si>
  <si>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</si>
  <si>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</si>
  <si>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</si>
  <si>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</si>
  <si>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</si>
  <si>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</si>
  <si>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</si>
  <si>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</si>
  <si>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</si>
  <si>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</si>
  <si>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</si>
  <si>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</si>
  <si>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</si>
  <si>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</si>
  <si>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</si>
  <si>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</si>
  <si>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</si>
  <si>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</si>
  <si>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</si>
  <si>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</si>
  <si>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</si>
  <si>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</si>
  <si>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</si>
  <si>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</si>
  <si>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</si>
  <si>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</si>
  <si>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</si>
  <si>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</si>
  <si>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</si>
  <si>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</si>
  <si>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</si>
  <si>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</si>
  <si>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</si>
  <si>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</si>
  <si>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</si>
  <si>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</si>
  <si>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</si>
  <si>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</si>
  <si>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</si>
  <si>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</si>
  <si>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</si>
  <si>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</si>
  <si>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</si>
  <si>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</si>
  <si>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</si>
  <si>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</si>
  <si>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</si>
  <si>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</si>
  <si>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</si>
  <si>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</si>
  <si>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</si>
  <si>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</si>
  <si>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</si>
  <si>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</si>
  <si>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</si>
  <si>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</si>
  <si>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</si>
  <si>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</si>
  <si>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</si>
  <si>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</si>
  <si>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</si>
  <si>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</si>
  <si>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</si>
  <si>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</si>
  <si>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</si>
  <si>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</si>
  <si>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</si>
  <si>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</si>
  <si>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</si>
  <si>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</si>
  <si>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</si>
  <si>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</si>
  <si>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</si>
  <si>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</si>
  <si>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</si>
  <si>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</si>
  <si>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</si>
  <si>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</si>
  <si>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</si>
  <si>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</si>
  <si>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</si>
  <si>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</si>
  <si>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</si>
  <si>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</si>
  <si>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</si>
  <si>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</si>
  <si>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</si>
  <si>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</si>
  <si>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</si>
  <si>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</si>
  <si>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</si>
  <si>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</si>
  <si>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</si>
  <si>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</si>
  <si>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</si>
  <si>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</si>
  <si>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</si>
  <si>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</si>
  <si>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</si>
  <si>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</si>
  <si>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</si>
  <si>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</si>
  <si>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</si>
  <si>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</si>
  <si>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</si>
  <si>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</si>
  <si>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</si>
  <si>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</si>
  <si>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</si>
  <si>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</si>
  <si>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</si>
  <si>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</si>
  <si>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</si>
  <si>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</si>
  <si>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</si>
  <si>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</si>
  <si>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</si>
  <si>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</si>
  <si>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</si>
  <si>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</si>
  <si>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</si>
  <si>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</si>
  <si>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</si>
  <si>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</si>
  <si>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</si>
  <si>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</si>
  <si>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</si>
  <si>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</si>
  <si>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</si>
  <si>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</si>
  <si>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</si>
  <si>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</si>
  <si>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</si>
  <si>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</si>
  <si>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</si>
  <si>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</si>
  <si>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</si>
  <si>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</si>
  <si>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</si>
  <si>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</si>
  <si>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</si>
  <si>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</si>
  <si>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</si>
  <si>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</si>
  <si>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</si>
  <si>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</si>
  <si>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</si>
  <si>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</si>
  <si>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</si>
  <si>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</si>
  <si>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</si>
  <si>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</si>
  <si>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</si>
  <si>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</si>
  <si>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</si>
  <si>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</si>
  <si>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</si>
  <si>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</si>
  <si>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</si>
  <si>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</si>
  <si>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</si>
  <si>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</si>
  <si>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</si>
  <si>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</si>
  <si>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</si>
  <si>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</si>
  <si>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</si>
  <si>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</si>
  <si>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</si>
  <si>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</si>
  <si>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</si>
  <si>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</si>
  <si>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</si>
  <si>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</si>
  <si>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</si>
  <si>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</si>
  <si>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</si>
  <si>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</si>
  <si>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</si>
  <si>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</si>
  <si>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</si>
  <si>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</si>
  <si>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</si>
  <si>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</si>
  <si>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</si>
  <si>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</si>
  <si>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</si>
  <si>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</si>
  <si>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</si>
  <si>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</si>
  <si>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</si>
  <si>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</si>
  <si>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</si>
  <si>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</si>
  <si>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</si>
  <si>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</si>
  <si>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</si>
  <si>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</si>
  <si>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</si>
  <si>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</si>
  <si>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</si>
  <si>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</si>
  <si>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</si>
  <si>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</si>
  <si>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</si>
  <si>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</si>
  <si>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</si>
  <si>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</si>
  <si>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</si>
  <si>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</si>
  <si>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</si>
  <si>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</si>
  <si>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</si>
  <si>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</si>
  <si>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</si>
  <si>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</si>
  <si>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</si>
  <si>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</si>
  <si>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</si>
  <si>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</si>
  <si>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</si>
  <si>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</si>
  <si>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</si>
  <si>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</si>
  <si>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</si>
  <si>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</si>
  <si>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</si>
  <si>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</si>
  <si>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</si>
  <si>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</si>
  <si>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</si>
  <si>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</si>
  <si>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</si>
  <si>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</si>
  <si>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</si>
  <si>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</si>
  <si>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</si>
  <si>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</si>
  <si>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</si>
  <si>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</si>
  <si>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</si>
  <si>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</si>
  <si>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</si>
  <si>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</si>
  <si>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</si>
  <si>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</si>
  <si>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</si>
  <si>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</si>
  <si>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</si>
  <si>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</si>
  <si>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</si>
  <si>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</si>
  <si>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</si>
  <si>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</si>
  <si>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</si>
  <si>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</si>
  <si>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</si>
  <si>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</si>
  <si>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</si>
  <si>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</si>
  <si>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</si>
  <si>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</si>
  <si>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</si>
  <si>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</si>
  <si>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</si>
  <si>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</si>
  <si>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</si>
  <si>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</si>
  <si>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</si>
  <si>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</si>
  <si>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</si>
  <si>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</si>
  <si>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</si>
  <si>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</si>
  <si>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</si>
  <si>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</si>
  <si>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</si>
  <si>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</si>
  <si>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</si>
  <si>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</si>
  <si>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</si>
  <si>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</si>
  <si>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</si>
  <si>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</si>
  <si>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</si>
  <si>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</si>
  <si>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</si>
  <si>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</si>
  <si>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</si>
  <si>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</si>
  <si>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</si>
  <si>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</si>
  <si>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</si>
  <si>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</si>
  <si>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</si>
  <si>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</si>
  <si>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</si>
  <si>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</si>
  <si>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</si>
  <si>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</si>
  <si>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</si>
  <si>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</si>
  <si>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</si>
  <si>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</si>
  <si>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</si>
  <si>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</si>
  <si>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</si>
  <si>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</si>
  <si>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</si>
  <si>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</si>
  <si>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</si>
  <si>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</si>
  <si>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</si>
  <si>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</si>
  <si>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</si>
  <si>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</si>
  <si>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</si>
  <si>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</si>
  <si>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</si>
  <si>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</si>
  <si>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</si>
  <si>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</si>
  <si>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</si>
  <si>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</si>
  <si>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</si>
  <si>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</si>
  <si>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</si>
  <si>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</si>
  <si>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</si>
  <si>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</si>
  <si>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</si>
  <si>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</si>
  <si>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</si>
  <si>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</si>
  <si>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</si>
  <si>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</si>
  <si>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</si>
  <si>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</si>
  <si>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</si>
  <si>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</si>
  <si>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</si>
  <si>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</si>
  <si>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</si>
  <si>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</si>
  <si>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</si>
  <si>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</si>
  <si>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</si>
  <si>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</si>
  <si>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</si>
  <si>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</si>
  <si>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</si>
  <si>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</si>
  <si>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</si>
  <si>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</si>
  <si>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</si>
  <si>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</si>
  <si>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</si>
  <si>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</si>
  <si>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</si>
  <si>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</si>
  <si>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</si>
  <si>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</si>
  <si>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</si>
  <si>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</si>
  <si>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</si>
  <si>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</si>
  <si>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</si>
  <si>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</si>
  <si>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</si>
  <si>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</si>
  <si>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</si>
  <si>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</si>
  <si>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</si>
  <si>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</si>
  <si>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</si>
  <si>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</si>
  <si>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</si>
  <si>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</si>
  <si>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</si>
  <si>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</si>
  <si>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</si>
  <si>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</si>
  <si>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</si>
  <si>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</si>
  <si>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</si>
  <si>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</si>
  <si>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</si>
  <si>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</si>
  <si>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</si>
  <si>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</si>
  <si>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</si>
  <si>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</si>
  <si>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</si>
  <si>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</si>
  <si>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</si>
  <si>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</si>
  <si>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</si>
  <si>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</si>
  <si>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</si>
  <si>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</si>
  <si>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</si>
  <si>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</si>
  <si>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</si>
  <si>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</si>
  <si>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</si>
  <si>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</si>
  <si>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</si>
  <si>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</si>
  <si>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</si>
  <si>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</si>
  <si>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</si>
  <si>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</si>
  <si>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</si>
  <si>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</si>
  <si>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</si>
  <si>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</si>
  <si>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</si>
  <si>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</si>
  <si>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</si>
  <si>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</si>
  <si>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</si>
  <si>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</si>
  <si>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</si>
  <si>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</si>
  <si>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</si>
  <si>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</si>
  <si>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</si>
  <si>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</si>
  <si>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</si>
  <si>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</si>
  <si>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</si>
  <si>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</si>
  <si>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</si>
  <si>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</si>
  <si>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</si>
  <si>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</si>
  <si>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</si>
  <si>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</si>
  <si>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</si>
  <si>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</si>
  <si>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</si>
  <si>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</si>
  <si>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</si>
  <si>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</si>
  <si>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</si>
  <si>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</si>
  <si>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</si>
  <si>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</si>
  <si>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</si>
  <si>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</si>
  <si>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</si>
  <si>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</si>
  <si>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</si>
  <si>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</si>
  <si>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</si>
  <si>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</si>
  <si>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</si>
  <si>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</si>
  <si>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</si>
  <si>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</si>
  <si>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</si>
  <si>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</si>
  <si>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</si>
  <si>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</si>
  <si>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</si>
  <si>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</si>
  <si>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</si>
  <si>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</si>
  <si>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</si>
  <si>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</si>
  <si>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</si>
  <si>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</si>
  <si>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</si>
  <si>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</si>
  <si>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</si>
  <si>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</si>
  <si>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</si>
  <si>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</si>
  <si>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</si>
  <si>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</si>
  <si>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</si>
  <si>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</si>
  <si>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</si>
  <si>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</si>
  <si>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</si>
  <si>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</si>
  <si>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</si>
  <si>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</si>
  <si>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</si>
  <si>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</si>
  <si>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</si>
  <si>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</si>
  <si>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</si>
  <si>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</si>
  <si>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</si>
  <si>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</si>
  <si>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</si>
  <si>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</si>
  <si>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</si>
  <si>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</si>
  <si>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</si>
  <si>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</si>
  <si>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</si>
  <si>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</si>
  <si>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</si>
  <si>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</si>
  <si>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</si>
  <si>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</si>
  <si>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</si>
  <si>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</si>
  <si>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</si>
  <si>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</si>
  <si>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</si>
  <si>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</si>
  <si>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</si>
  <si>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</si>
  <si>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</si>
  <si>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</si>
  <si>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</si>
  <si>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</si>
  <si>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</si>
  <si>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</si>
  <si>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</si>
  <si>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</si>
  <si>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</si>
  <si>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</si>
  <si>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</si>
  <si>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</si>
  <si>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</si>
  <si>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</si>
  <si>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</si>
  <si>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</si>
  <si>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</si>
  <si>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</si>
  <si>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</si>
  <si>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</si>
  <si>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</si>
  <si>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</si>
  <si>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</si>
  <si>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</si>
  <si>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</si>
  <si>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</si>
  <si>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</si>
  <si>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</si>
  <si>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</si>
  <si>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</si>
  <si>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</si>
  <si>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</si>
  <si>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</si>
  <si>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</si>
  <si>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</si>
  <si>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</si>
  <si>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</si>
  <si>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</si>
  <si>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</si>
  <si>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</si>
  <si>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</si>
  <si>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</si>
  <si>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</si>
  <si>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</si>
  <si>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</si>
  <si>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</si>
  <si>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</si>
  <si>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</si>
  <si>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</si>
  <si>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</si>
  <si>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</si>
  <si>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</si>
  <si>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</si>
  <si>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</si>
  <si>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</si>
  <si>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</si>
  <si>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</si>
  <si>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</si>
  <si>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</si>
  <si>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</si>
  <si>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</si>
  <si>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</si>
  <si>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</si>
  <si>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</si>
  <si>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</si>
  <si>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</si>
  <si>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</si>
  <si>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</si>
  <si>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</si>
  <si>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</si>
  <si>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</si>
  <si>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</si>
  <si>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</si>
  <si>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</si>
  <si>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</si>
  <si>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</si>
  <si>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</si>
  <si>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</si>
  <si>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</si>
  <si>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</si>
  <si>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</si>
  <si>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</si>
  <si>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</si>
  <si>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</si>
  <si>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</si>
  <si>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</si>
  <si>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</si>
  <si>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</si>
  <si>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</si>
  <si>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</si>
  <si>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</si>
  <si>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</si>
  <si>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</si>
  <si>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</si>
  <si>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</si>
  <si>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</si>
  <si>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</si>
  <si>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</si>
  <si>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</si>
  <si>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</si>
  <si>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</si>
  <si>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</si>
  <si>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</si>
  <si>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</si>
  <si>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</si>
  <si>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</si>
  <si>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</si>
  <si>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</si>
  <si>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</si>
  <si>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</si>
  <si>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</si>
  <si>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</si>
  <si>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</si>
  <si>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</si>
  <si>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</si>
  <si>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</si>
  <si>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</si>
  <si>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</si>
  <si>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</si>
  <si>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</si>
  <si>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</si>
  <si>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</si>
  <si>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</si>
  <si>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</si>
  <si>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</si>
  <si>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</si>
  <si>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</si>
  <si>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</si>
  <si>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</si>
  <si>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</si>
  <si>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</si>
  <si>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</si>
  <si>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</si>
  <si>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</si>
  <si>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</si>
  <si>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</si>
  <si>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</si>
  <si>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</si>
  <si>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</si>
  <si>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</si>
  <si>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</si>
  <si>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</si>
  <si>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</si>
  <si>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</si>
  <si>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</si>
  <si>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</si>
  <si>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</si>
  <si>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</si>
  <si>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</si>
  <si>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</si>
  <si>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</si>
  <si>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</si>
  <si>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</si>
  <si>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</si>
  <si>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</si>
  <si>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</si>
  <si>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</si>
  <si>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</si>
  <si>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</si>
  <si>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</si>
  <si>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</si>
  <si>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</si>
  <si>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</si>
  <si>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</si>
  <si>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</si>
  <si>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</si>
  <si>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</si>
  <si>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</si>
  <si>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</si>
  <si>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</si>
  <si>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</si>
  <si>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</si>
  <si>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</si>
  <si>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</si>
  <si>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</si>
  <si>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</si>
  <si>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</si>
  <si>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</si>
  <si>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</si>
  <si>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</si>
  <si>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</si>
  <si>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</si>
  <si>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</si>
  <si>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</si>
  <si>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</si>
  <si>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</si>
  <si>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</si>
  <si>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</si>
  <si>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</si>
  <si>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</si>
  <si>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</si>
  <si>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</si>
  <si>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</si>
  <si>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</si>
  <si>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</si>
  <si>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</si>
  <si>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</si>
  <si>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</si>
  <si>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</si>
  <si>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</si>
  <si>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</si>
  <si>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</si>
  <si>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</si>
  <si>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</si>
  <si>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</si>
  <si>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</si>
  <si>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</si>
  <si>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</si>
  <si>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</si>
  <si>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</si>
  <si>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</si>
  <si>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</si>
  <si>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</si>
  <si>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</si>
  <si>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</si>
  <si>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</si>
  <si>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</si>
  <si>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</si>
  <si>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</si>
  <si>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</si>
  <si>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</si>
  <si>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</si>
  <si>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</si>
  <si>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</si>
  <si>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</si>
  <si>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</si>
  <si>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</si>
  <si>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</si>
  <si>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</si>
  <si>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</si>
  <si>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</si>
  <si>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</si>
  <si>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</si>
  <si>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</si>
  <si>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</si>
  <si>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</si>
  <si>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</si>
  <si>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</si>
  <si>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</si>
  <si>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</si>
  <si>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</si>
  <si>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</si>
  <si>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</si>
  <si>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</si>
  <si>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</si>
  <si>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</si>
  <si>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</si>
  <si>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</si>
  <si>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</si>
  <si>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</si>
  <si>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</si>
  <si>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</si>
  <si>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</si>
  <si>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</si>
  <si>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</si>
  <si>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</si>
  <si>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</si>
  <si>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</si>
  <si>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</si>
  <si>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</si>
  <si>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</si>
  <si>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</si>
  <si>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</si>
  <si>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</si>
  <si>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</si>
  <si>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</si>
  <si>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</si>
  <si>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</si>
  <si>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</si>
  <si>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</si>
  <si>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</si>
  <si>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</si>
  <si>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</si>
  <si>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</si>
  <si>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</si>
  <si>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</si>
  <si>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</si>
  <si>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</si>
  <si>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</si>
  <si>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</si>
  <si>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</si>
  <si>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</si>
  <si>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</si>
  <si>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</si>
  <si>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</si>
  <si>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</si>
  <si>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</si>
  <si>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</si>
  <si>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</si>
  <si>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</si>
  <si>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</si>
  <si>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</si>
  <si>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</si>
  <si>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</si>
  <si>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</si>
  <si>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</si>
  <si>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</si>
  <si>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</si>
  <si>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</si>
  <si>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</si>
  <si>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</si>
  <si>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</si>
  <si>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</si>
  <si>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</si>
  <si>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</si>
  <si>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</si>
  <si>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</si>
  <si>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</si>
  <si>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</si>
  <si>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</si>
  <si>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</si>
  <si>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</si>
  <si>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</si>
  <si>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</si>
  <si>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</si>
  <si>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</si>
  <si>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</si>
  <si>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</si>
  <si>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</si>
  <si>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</si>
  <si>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</si>
  <si>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</si>
  <si>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</si>
  <si>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</si>
  <si>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</si>
  <si>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</si>
  <si>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</si>
  <si>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</si>
  <si>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</si>
  <si>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</si>
  <si>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</si>
  <si>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</si>
  <si>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</si>
  <si>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</si>
  <si>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</si>
  <si>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</si>
  <si>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</si>
  <si>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</si>
  <si>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</si>
  <si>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</si>
  <si>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</si>
  <si>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</si>
  <si>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</si>
  <si>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</si>
  <si>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</si>
  <si>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</si>
  <si>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</si>
  <si>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</si>
  <si>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</si>
  <si>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</si>
  <si>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</si>
  <si>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</si>
  <si>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</si>
  <si>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</si>
  <si>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</si>
  <si>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</si>
  <si>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</si>
  <si>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</si>
  <si>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</si>
  <si>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</si>
  <si>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</si>
  <si>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</si>
  <si>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</si>
  <si>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</si>
  <si>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</si>
  <si>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</si>
  <si>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</si>
  <si>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</si>
  <si>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</si>
  <si>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</si>
  <si>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</si>
  <si>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</si>
  <si>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</si>
  <si>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</si>
  <si>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</si>
  <si>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</si>
  <si>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</si>
  <si>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</si>
  <si>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</si>
  <si>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</si>
  <si>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</si>
  <si>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</si>
  <si>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</si>
  <si>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</si>
  <si>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</si>
  <si>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</si>
  <si>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</si>
  <si>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</si>
  <si>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</si>
  <si>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</si>
  <si>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</si>
  <si>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</si>
  <si>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</si>
  <si>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</si>
  <si>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</si>
  <si>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</si>
  <si>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</si>
  <si>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</si>
  <si>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</si>
  <si>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</si>
  <si>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</si>
  <si>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</si>
  <si>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</si>
  <si>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</si>
  <si>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</si>
  <si>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</si>
  <si>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</si>
  <si>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</si>
  <si>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</si>
  <si>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</si>
  <si>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</si>
  <si>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</si>
  <si>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</si>
  <si>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</si>
  <si>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</si>
  <si>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</si>
  <si>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</si>
  <si>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</si>
  <si>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</si>
  <si>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</si>
  <si>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</si>
  <si>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</si>
  <si>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</si>
  <si>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</si>
  <si>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</si>
  <si>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</si>
  <si>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</si>
  <si>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</si>
  <si>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</si>
  <si>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</si>
  <si>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</si>
  <si>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</si>
  <si>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</si>
  <si>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</si>
  <si>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</si>
  <si>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</si>
  <si>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</si>
  <si>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</si>
  <si>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</si>
  <si>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</si>
  <si>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</si>
  <si>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</si>
  <si>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</si>
  <si>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</si>
  <si>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</si>
  <si>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</si>
  <si>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</si>
  <si>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</si>
  <si>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</si>
  <si>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</si>
  <si>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</si>
  <si>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</si>
  <si>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</si>
  <si>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</si>
  <si>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</si>
  <si>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</si>
  <si>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</si>
  <si>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</si>
  <si>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</si>
  <si>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</si>
  <si>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</si>
  <si>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</si>
  <si>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</si>
  <si>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</si>
  <si>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</si>
  <si>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</si>
  <si>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</si>
  <si>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</si>
  <si>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</si>
  <si>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</si>
  <si>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</si>
  <si>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</si>
  <si>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</si>
  <si>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</si>
  <si>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</si>
  <si>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</si>
  <si>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</si>
  <si>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</si>
  <si>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</si>
  <si>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</si>
  <si>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</si>
  <si>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</si>
  <si>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</si>
  <si>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</si>
  <si>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</si>
  <si>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</si>
  <si>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</si>
  <si>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</si>
  <si>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</si>
  <si>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</si>
  <si>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</si>
  <si>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</si>
  <si>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</si>
  <si>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</si>
  <si>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</si>
  <si>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</si>
  <si>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</si>
  <si>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</si>
  <si>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</si>
  <si>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</si>
  <si>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</si>
  <si>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</si>
  <si>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</si>
  <si>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</si>
  <si>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</si>
  <si>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</si>
  <si>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</si>
  <si>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</si>
  <si>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</si>
  <si>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</si>
  <si>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</si>
  <si>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</si>
  <si>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</si>
  <si>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</si>
  <si>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</si>
  <si>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</si>
  <si>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</si>
  <si>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</si>
  <si>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</si>
  <si>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</si>
  <si>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</si>
  <si>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</si>
  <si>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</si>
  <si>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</si>
  <si>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</si>
  <si>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</si>
  <si>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</si>
  <si>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</si>
  <si>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</si>
  <si>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</si>
  <si>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</si>
  <si>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</si>
  <si>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</si>
  <si>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</si>
  <si>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</si>
  <si>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</si>
  <si>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</si>
  <si>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</si>
  <si>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</si>
  <si>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</si>
  <si>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</si>
  <si>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</si>
  <si>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</si>
  <si>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</si>
  <si>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</si>
  <si>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</si>
  <si>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</si>
  <si>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</si>
  <si>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</si>
  <si>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</si>
  <si>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</si>
  <si>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</si>
  <si>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</si>
  <si>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</si>
  <si>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</si>
  <si>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</si>
  <si>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</si>
  <si>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</si>
  <si>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</si>
  <si>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</si>
  <si>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</si>
  <si>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</si>
  <si>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</si>
  <si>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</si>
  <si>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</si>
  <si>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</si>
  <si>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</si>
  <si>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</si>
  <si>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</si>
  <si>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</si>
  <si>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</si>
  <si>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</si>
  <si>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</si>
  <si>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</si>
  <si>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</si>
  <si>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</si>
  <si>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</si>
  <si>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</si>
  <si>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</si>
  <si>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</si>
  <si>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</si>
  <si>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</si>
  <si>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</si>
  <si>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</si>
  <si>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</si>
  <si>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</si>
  <si>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</si>
  <si>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</si>
  <si>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</si>
  <si>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</si>
  <si>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</si>
  <si>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</si>
  <si>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</si>
  <si>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</si>
  <si>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</si>
  <si>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</si>
  <si>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</si>
  <si>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</si>
  <si>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</si>
  <si>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</si>
  <si>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</si>
  <si>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</si>
  <si>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</si>
  <si>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</si>
  <si>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</si>
  <si>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</si>
  <si>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</si>
  <si>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</si>
  <si>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</si>
  <si>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</si>
  <si>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</si>
  <si>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</si>
  <si>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</si>
  <si>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</si>
  <si>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</si>
  <si>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</si>
  <si>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</si>
  <si>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</si>
  <si>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</si>
  <si>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</si>
  <si>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</si>
  <si>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</si>
  <si>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</si>
  <si>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</si>
  <si>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</si>
  <si>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</si>
  <si>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</si>
  <si>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</si>
  <si>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</si>
  <si>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</si>
  <si>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</si>
  <si>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</si>
  <si>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</si>
  <si>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</si>
  <si>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</si>
  <si>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</si>
  <si>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</si>
  <si>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</si>
  <si>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</si>
  <si>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</si>
  <si>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</si>
  <si>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</si>
  <si>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</si>
  <si>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</si>
  <si>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</si>
  <si>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</si>
  <si>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</si>
  <si>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</si>
  <si>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</si>
  <si>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</si>
  <si>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</si>
  <si>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</si>
  <si>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</si>
  <si>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</si>
  <si>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</si>
  <si>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</si>
  <si>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</si>
  <si>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</si>
  <si>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</si>
  <si>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</si>
  <si>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</si>
  <si>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</si>
  <si>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</si>
  <si>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</si>
  <si>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</si>
  <si>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</si>
  <si>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</si>
  <si>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</si>
  <si>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</si>
  <si>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</si>
  <si>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</si>
  <si>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</si>
  <si>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</si>
  <si>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</si>
  <si>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</si>
  <si>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</si>
  <si>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</si>
  <si>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</si>
  <si>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</si>
  <si>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</si>
  <si>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</si>
  <si>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</si>
  <si>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</si>
  <si>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</si>
  <si>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</si>
  <si>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</si>
  <si>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</si>
  <si>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</si>
  <si>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</si>
  <si>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</si>
  <si>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</si>
  <si>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</si>
  <si>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</si>
  <si>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</si>
  <si>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</si>
  <si>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</si>
  <si>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</si>
  <si>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</si>
  <si>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</si>
  <si>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</si>
  <si>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</si>
  <si>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</si>
  <si>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</si>
  <si>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</si>
  <si>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</si>
  <si>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</si>
  <si>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</si>
  <si>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</si>
  <si>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</si>
  <si>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</si>
  <si>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</si>
  <si>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</si>
  <si>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</si>
  <si>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</si>
  <si>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</si>
  <si>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</si>
  <si>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</si>
  <si>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</si>
  <si>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</si>
  <si>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</si>
  <si>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</si>
  <si>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</si>
  <si>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</si>
  <si>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</si>
  <si>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</si>
  <si>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</si>
  <si>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</si>
  <si>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</si>
  <si>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</si>
  <si>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</si>
  <si>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</si>
  <si>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</si>
  <si>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</si>
  <si>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</si>
  <si>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</si>
  <si>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</si>
  <si>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</si>
  <si>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</si>
  <si>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</si>
  <si>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</si>
  <si>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</si>
  <si>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</si>
  <si>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</si>
  <si>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</si>
  <si>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</si>
  <si>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</si>
  <si>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</si>
  <si>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</si>
  <si>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</si>
  <si>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</si>
  <si>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</si>
  <si>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</si>
  <si>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</si>
  <si>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</si>
  <si>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</si>
  <si>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</si>
  <si>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</si>
  <si>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</si>
  <si>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</si>
  <si>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</si>
  <si>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</si>
  <si>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</si>
  <si>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</si>
  <si>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</si>
  <si>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</si>
  <si>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</si>
  <si>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</si>
  <si>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</si>
  <si>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</si>
  <si>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</si>
  <si>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</si>
  <si>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</si>
  <si>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</si>
  <si>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</si>
  <si>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</si>
  <si>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</si>
  <si>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</si>
  <si>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</si>
  <si>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</si>
  <si>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</si>
  <si>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</si>
  <si>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</si>
  <si>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</si>
  <si>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</si>
  <si>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</si>
  <si>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</si>
  <si>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</si>
  <si>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</si>
  <si>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</si>
  <si>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</si>
  <si>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</si>
  <si>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</si>
  <si>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</si>
  <si>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</si>
  <si>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</si>
  <si>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</si>
  <si>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</si>
  <si>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</si>
  <si>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</si>
  <si>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</si>
  <si>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</si>
  <si>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</si>
  <si>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</si>
  <si>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</si>
  <si>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</si>
  <si>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</si>
  <si>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</si>
  <si>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</si>
  <si>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</si>
  <si>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</si>
  <si>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</si>
  <si>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</si>
  <si>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</si>
  <si>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</si>
  <si>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</si>
  <si>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</si>
  <si>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</si>
  <si>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</si>
  <si>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</si>
  <si>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</si>
  <si>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</si>
  <si>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</si>
  <si>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</si>
  <si>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</si>
  <si>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</si>
  <si>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</si>
  <si>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</si>
  <si>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</si>
  <si>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</si>
  <si>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</si>
  <si>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</si>
  <si>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</si>
  <si>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</si>
  <si>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</si>
  <si>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</si>
  <si>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</si>
  <si>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</si>
  <si>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</si>
  <si>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</si>
  <si>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</si>
  <si>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</si>
  <si>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</si>
  <si>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</si>
  <si>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</si>
  <si>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</si>
  <si>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</si>
  <si>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</si>
  <si>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</si>
  <si>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</si>
  <si>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</si>
  <si>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</si>
  <si>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</si>
  <si>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</si>
  <si>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</si>
  <si>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</si>
  <si>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</si>
  <si>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</si>
  <si>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</si>
  <si>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</si>
  <si>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</si>
  <si>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</si>
  <si>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</si>
  <si>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</si>
  <si>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</si>
  <si>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</si>
  <si>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</si>
  <si>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</si>
  <si>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</si>
  <si>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</si>
  <si>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</si>
  <si>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</si>
  <si>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</si>
  <si>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</si>
  <si>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</si>
  <si>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</si>
  <si>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</si>
  <si>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</si>
  <si>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</si>
  <si>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</si>
  <si>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</si>
  <si>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</si>
  <si>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</si>
  <si>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</si>
  <si>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</si>
  <si>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</si>
  <si>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</si>
  <si>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</si>
  <si>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</si>
  <si>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</si>
  <si>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</si>
  <si>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</si>
  <si>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</si>
  <si>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</si>
  <si>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</si>
  <si>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</si>
  <si>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</si>
  <si>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</si>
  <si>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</si>
  <si>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</si>
  <si>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</si>
  <si>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</si>
  <si>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</si>
  <si>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</si>
  <si>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</si>
  <si>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</si>
  <si>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</si>
  <si>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</si>
  <si>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</si>
  <si>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</si>
  <si>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</si>
  <si>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</si>
  <si>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</si>
  <si>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</si>
  <si>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</si>
  <si>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</si>
  <si>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</si>
  <si>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</si>
  <si>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</si>
  <si>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</si>
  <si>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</si>
  <si>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</si>
  <si>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</si>
  <si>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</si>
  <si>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</si>
  <si>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</si>
  <si>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</si>
  <si>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</si>
  <si>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</si>
  <si>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</si>
  <si>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</si>
  <si>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</si>
  <si>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</si>
  <si>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</si>
  <si>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</si>
  <si>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</si>
  <si>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</si>
  <si>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</si>
  <si>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</si>
  <si>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</si>
  <si>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</si>
  <si>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</si>
  <si>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</si>
  <si>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</si>
  <si>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</si>
  <si>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</si>
  <si>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</si>
  <si>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</si>
  <si>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</si>
  <si>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</si>
  <si>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</si>
  <si>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</si>
  <si>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</si>
  <si>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</si>
  <si>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</si>
  <si>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</si>
  <si>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</si>
  <si>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</si>
  <si>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</si>
  <si>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</si>
  <si>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</si>
  <si>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</si>
  <si>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</si>
  <si>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</si>
  <si>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</si>
  <si>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</si>
  <si>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</si>
  <si>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</si>
  <si>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</si>
  <si>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</si>
  <si>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</si>
  <si>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</si>
  <si>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</si>
  <si>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</si>
  <si>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</si>
  <si>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</si>
  <si>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</si>
  <si>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</si>
  <si>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</si>
  <si>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</si>
  <si>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</si>
  <si>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</si>
  <si>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</si>
  <si>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</si>
  <si>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</si>
  <si>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</si>
  <si>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</si>
  <si>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</si>
  <si>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</si>
  <si>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</si>
  <si>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</si>
  <si>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</si>
  <si>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</si>
  <si>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</si>
  <si>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</si>
  <si>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</si>
  <si>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</si>
  <si>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</si>
  <si>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</si>
  <si>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</si>
  <si>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</si>
  <si>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</si>
  <si>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</si>
  <si>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</si>
  <si>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</si>
  <si>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</si>
  <si>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</si>
  <si>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</si>
  <si>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</si>
  <si>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</si>
  <si>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</si>
  <si>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</si>
  <si>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</si>
  <si>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</si>
  <si>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</si>
  <si>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</si>
  <si>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</si>
  <si>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</si>
  <si>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</si>
  <si>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</si>
  <si>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</si>
  <si>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</si>
  <si>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</si>
  <si>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</si>
  <si>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</si>
  <si>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</si>
  <si>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</si>
  <si>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</si>
  <si>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</si>
  <si>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</si>
  <si>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</si>
  <si>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</si>
  <si>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</si>
  <si>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</si>
  <si>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</si>
  <si>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</si>
  <si>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</si>
  <si>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</si>
  <si>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</si>
  <si>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</si>
  <si>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</si>
  <si>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</si>
  <si>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</si>
  <si>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</si>
  <si>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</si>
  <si>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</si>
  <si>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</si>
  <si>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</si>
  <si>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</si>
  <si>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</si>
  <si>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</si>
  <si>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</si>
  <si>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</si>
  <si>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</si>
  <si>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</si>
  <si>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</si>
  <si>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</si>
  <si>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</si>
  <si>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</si>
  <si>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</si>
  <si>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</si>
  <si>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</si>
  <si>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</si>
  <si>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</si>
  <si>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</si>
  <si>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</si>
  <si>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</si>
  <si>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</si>
  <si>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</si>
  <si>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</si>
  <si>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</si>
  <si>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</si>
  <si>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</si>
  <si>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</si>
  <si>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</si>
  <si>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</si>
  <si>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</si>
  <si>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</si>
  <si>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</si>
  <si>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</si>
  <si>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</si>
  <si>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</si>
  <si>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</si>
  <si>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</si>
  <si>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</si>
  <si>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</si>
  <si>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</si>
  <si>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</si>
  <si>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</si>
  <si>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</si>
  <si>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</si>
  <si>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</si>
  <si>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</si>
  <si>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</si>
  <si>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</si>
  <si>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</si>
  <si>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</si>
  <si>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</si>
  <si>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</si>
  <si>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</si>
  <si>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</si>
  <si>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</si>
  <si>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</si>
  <si>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</si>
  <si>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</si>
  <si>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</si>
  <si>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</si>
  <si>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</si>
  <si>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</si>
  <si>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</si>
  <si>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</si>
  <si>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</si>
  <si>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</si>
  <si>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</si>
  <si>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</si>
  <si>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</si>
  <si>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</si>
  <si>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</si>
  <si>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</si>
  <si>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</si>
  <si>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</si>
  <si>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</si>
  <si>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</si>
  <si>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</si>
  <si>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</si>
  <si>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</si>
  <si>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</si>
  <si>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</si>
  <si>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</si>
  <si>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</si>
  <si>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</si>
  <si>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</si>
  <si>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</si>
  <si>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</si>
  <si>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</si>
  <si>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</si>
  <si>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</si>
  <si>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</si>
  <si>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</si>
  <si>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</si>
  <si>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</si>
  <si>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</si>
  <si>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</si>
  <si>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</si>
  <si>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</si>
  <si>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</si>
  <si>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</si>
  <si>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</si>
  <si>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</si>
  <si>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</si>
  <si>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</si>
  <si>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</si>
  <si>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</si>
  <si>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</si>
  <si>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</si>
  <si>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</si>
  <si>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</si>
  <si>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</si>
  <si>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</si>
  <si>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</si>
  <si>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</si>
  <si>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</si>
  <si>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</si>
  <si>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</si>
  <si>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</si>
  <si>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</si>
  <si>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</si>
  <si>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</si>
  <si>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</si>
  <si>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</si>
  <si>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</si>
  <si>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</si>
  <si>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</si>
  <si>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</si>
  <si>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</si>
  <si>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</si>
  <si>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</si>
  <si>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</si>
  <si>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</si>
  <si>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</si>
  <si>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</si>
  <si>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</si>
  <si>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</si>
  <si>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</si>
  <si>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</si>
  <si>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</si>
  <si>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</si>
  <si>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</si>
  <si>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</si>
  <si>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</si>
  <si>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</si>
  <si>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</si>
  <si>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</si>
  <si>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</si>
  <si>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</si>
  <si>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</si>
  <si>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</si>
  <si>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</si>
  <si>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</si>
  <si>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</si>
  <si>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</si>
  <si>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</si>
  <si>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</si>
  <si>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</si>
  <si>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</si>
  <si>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</si>
  <si>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</si>
  <si>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</si>
  <si>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</si>
  <si>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</si>
  <si>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</si>
  <si>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</si>
  <si>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</si>
  <si>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</si>
  <si>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</si>
  <si>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</si>
  <si>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</si>
  <si>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</si>
  <si>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</si>
  <si>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</si>
  <si>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</si>
  <si>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</si>
  <si>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</si>
  <si>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</si>
  <si>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</si>
  <si>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</si>
  <si>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</si>
  <si>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</si>
  <si>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</si>
  <si>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</si>
  <si>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</si>
  <si>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</si>
  <si>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</si>
  <si>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</si>
  <si>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</si>
  <si>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</si>
  <si>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</si>
  <si>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</si>
  <si>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</si>
  <si>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</si>
  <si>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</si>
  <si>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</si>
  <si>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</si>
  <si>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</si>
  <si>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</si>
  <si>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</si>
  <si>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</si>
  <si>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</si>
  <si>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</si>
  <si>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</si>
  <si>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</si>
  <si>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</si>
  <si>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</si>
  <si>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</si>
  <si>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</si>
  <si>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</si>
  <si>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</si>
  <si>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</si>
  <si>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</si>
  <si>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</si>
  <si>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</si>
  <si>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</si>
  <si>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</si>
  <si>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</si>
  <si>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</si>
  <si>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</si>
  <si>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</si>
  <si>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</si>
  <si>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</si>
  <si>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</si>
  <si>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</si>
  <si>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</si>
  <si>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</si>
  <si>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</si>
  <si>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</si>
  <si>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</si>
  <si>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</si>
  <si>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</si>
  <si>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</si>
  <si>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</si>
  <si>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</si>
  <si>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</si>
  <si>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</si>
  <si>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</si>
  <si>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</si>
  <si>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</si>
  <si>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</si>
  <si>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</si>
  <si>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</si>
  <si>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</si>
  <si>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</si>
  <si>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</si>
  <si>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</si>
  <si>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</si>
  <si>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</si>
  <si>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</si>
  <si>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</si>
  <si>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</si>
  <si>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</si>
  <si>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</si>
  <si>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</si>
  <si>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</si>
  <si>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</si>
  <si>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</si>
  <si>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</si>
  <si>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</si>
  <si>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</si>
  <si>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</si>
  <si>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</si>
  <si>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</si>
  <si>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</si>
  <si>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</si>
  <si>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</si>
  <si>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</si>
  <si>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</si>
  <si>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</si>
  <si>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</si>
  <si>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</si>
  <si>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</si>
  <si>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</si>
  <si>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</si>
  <si>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</si>
  <si>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</si>
  <si>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</si>
  <si>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</si>
  <si>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</si>
  <si>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</si>
  <si>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</si>
  <si>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</si>
  <si>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</si>
  <si>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</si>
  <si>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</si>
  <si>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</si>
  <si>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</si>
  <si>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</si>
  <si>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</si>
  <si>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</si>
  <si>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</si>
  <si>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</si>
  <si>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</si>
  <si>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</si>
  <si>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</si>
  <si>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</si>
  <si>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</si>
  <si>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</si>
  <si>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</si>
  <si>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</si>
  <si>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</si>
  <si>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</si>
  <si>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</si>
  <si>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</si>
  <si>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</si>
  <si>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</si>
  <si>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</si>
  <si>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</si>
  <si>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</si>
  <si>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</si>
  <si>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</si>
  <si>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</si>
  <si>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</si>
  <si>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</si>
  <si>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</si>
  <si>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</si>
  <si>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</si>
  <si>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</si>
  <si>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</si>
  <si>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</si>
  <si>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</si>
  <si>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</si>
  <si>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</si>
  <si>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</si>
  <si>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</si>
  <si>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</si>
  <si>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</si>
  <si>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</si>
  <si>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</si>
  <si>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</si>
  <si>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</si>
  <si>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</si>
  <si>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</si>
  <si>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</si>
  <si>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</si>
  <si>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</si>
  <si>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</si>
  <si>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</si>
  <si>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</si>
  <si>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</si>
  <si>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</si>
  <si>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</si>
  <si>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</si>
  <si>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</si>
  <si>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</si>
  <si>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</si>
  <si>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</si>
  <si>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</si>
  <si>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</si>
  <si>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</si>
  <si>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</si>
  <si>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</si>
  <si>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</si>
  <si>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</si>
  <si>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</si>
  <si>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</si>
  <si>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</si>
  <si>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</si>
  <si>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</si>
  <si>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</si>
  <si>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</si>
  <si>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</si>
  <si>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</si>
  <si>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</si>
  <si>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</si>
  <si>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</si>
  <si>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</si>
  <si>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</si>
  <si>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</si>
  <si>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</si>
  <si>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</si>
  <si>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</si>
  <si>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</si>
  <si>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</si>
  <si>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</si>
  <si>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</si>
  <si>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</si>
  <si>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</si>
  <si>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</si>
  <si>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</si>
  <si>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</si>
  <si>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</si>
  <si>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</si>
  <si>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</si>
  <si>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</si>
  <si>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</si>
  <si>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</si>
  <si>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</si>
  <si>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</si>
  <si>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</si>
  <si>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</si>
  <si>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</si>
  <si>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</si>
  <si>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</si>
  <si>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</si>
  <si>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</si>
  <si>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</si>
  <si>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</si>
  <si>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</si>
  <si>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</si>
  <si>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</si>
  <si>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</si>
  <si>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</si>
  <si>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</si>
  <si>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</si>
  <si>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</si>
  <si>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</si>
  <si>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</si>
  <si>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</si>
  <si>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</si>
  <si>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</si>
  <si>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</si>
  <si>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</si>
  <si>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</si>
  <si>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</si>
  <si>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</si>
  <si>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</si>
  <si>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</si>
  <si>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</si>
  <si>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</si>
  <si>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</si>
  <si>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</si>
  <si>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</si>
  <si>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</si>
  <si>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</si>
  <si>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</si>
  <si>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</si>
  <si>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</si>
  <si>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</si>
  <si>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</si>
  <si>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</si>
  <si>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</si>
  <si>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</si>
  <si>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</si>
  <si>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</si>
  <si>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</si>
  <si>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</si>
  <si>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</si>
  <si>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</si>
  <si>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</si>
  <si>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</si>
  <si>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</si>
  <si>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</si>
  <si>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</si>
  <si>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</si>
  <si>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</si>
  <si>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</si>
  <si>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</si>
  <si>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</si>
  <si>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</si>
  <si>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</si>
  <si>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</si>
  <si>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</si>
  <si>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</si>
  <si>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</si>
  <si>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</si>
  <si>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</si>
  <si>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</si>
  <si>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</si>
  <si>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</si>
  <si>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</si>
  <si>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</si>
  <si>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</si>
  <si>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</si>
  <si>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</si>
  <si>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</si>
  <si>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</si>
  <si>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</si>
  <si>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</si>
  <si>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</si>
  <si>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</si>
  <si>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</si>
  <si>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</si>
  <si>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</si>
  <si>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</si>
  <si>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</si>
  <si>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</si>
  <si>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</si>
  <si>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</si>
  <si>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</si>
  <si>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</si>
  <si>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</si>
  <si>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</si>
  <si>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</si>
  <si>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</si>
  <si>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</si>
  <si>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</si>
  <si>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</si>
  <si>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</si>
  <si>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</si>
  <si>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</si>
  <si>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</si>
  <si>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</si>
  <si>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</si>
  <si>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</si>
  <si>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</si>
  <si>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</si>
  <si>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</si>
  <si>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</si>
  <si>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</si>
  <si>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</si>
  <si>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</si>
  <si>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</si>
  <si>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</si>
  <si>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</si>
  <si>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</si>
  <si>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</si>
  <si>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</si>
  <si>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</si>
  <si>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</si>
  <si>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</si>
  <si>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</si>
  <si>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</si>
  <si>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</si>
  <si>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</si>
  <si>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</si>
  <si>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</si>
  <si>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</si>
  <si>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</si>
  <si>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</si>
  <si>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</si>
  <si>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</si>
  <si>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</si>
  <si>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</si>
  <si>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</si>
  <si>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</si>
  <si>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</si>
  <si>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</si>
  <si>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</si>
  <si>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</si>
  <si>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</si>
  <si>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</si>
  <si>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</si>
  <si>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</si>
  <si>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</si>
  <si>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</si>
  <si>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</si>
  <si>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</si>
  <si>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</si>
  <si>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</si>
  <si>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</si>
  <si>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</si>
  <si>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</si>
  <si>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</si>
  <si>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</si>
  <si>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</si>
  <si>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</si>
  <si>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</si>
  <si>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</si>
  <si>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</si>
  <si>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</si>
  <si>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</si>
  <si>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</si>
  <si>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</si>
  <si>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</si>
  <si>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</si>
  <si>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</si>
  <si>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</si>
  <si>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</si>
  <si>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</si>
  <si>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</si>
  <si>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</si>
  <si>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</si>
  <si>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</si>
  <si>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</si>
  <si>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</si>
  <si>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</si>
  <si>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</si>
  <si>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</si>
  <si>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</si>
  <si>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</si>
  <si>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</si>
  <si>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</si>
  <si>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</si>
  <si>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</si>
  <si>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</si>
  <si>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</si>
  <si>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</si>
  <si>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</si>
  <si>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</si>
  <si>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</si>
  <si>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</si>
  <si>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</si>
  <si>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</si>
  <si>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</si>
  <si>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</si>
  <si>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</si>
  <si>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</si>
  <si>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</si>
  <si>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</si>
  <si>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</si>
  <si>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</si>
  <si>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</si>
  <si>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</si>
  <si>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</si>
  <si>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</si>
  <si>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</si>
  <si>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</si>
  <si>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</si>
  <si>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</si>
  <si>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</si>
  <si>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</si>
  <si>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</si>
  <si>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</si>
  <si>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</si>
  <si>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</si>
  <si>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</si>
  <si>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</si>
  <si>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</si>
  <si>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</si>
  <si>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</si>
  <si>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</si>
  <si>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</si>
  <si>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</si>
  <si>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</si>
  <si>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</si>
  <si>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</si>
  <si>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</si>
  <si>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</si>
  <si>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</si>
  <si>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</si>
  <si>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</si>
  <si>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</si>
  <si>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</si>
  <si>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</si>
  <si>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</si>
  <si>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</si>
  <si>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</si>
  <si>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</si>
  <si>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</si>
  <si>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</si>
  <si>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</si>
  <si>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</si>
  <si>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</si>
  <si>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</si>
  <si>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</si>
  <si>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</si>
  <si>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</si>
  <si>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</si>
  <si>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</si>
  <si>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</si>
  <si>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</si>
  <si>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</si>
  <si>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</si>
  <si>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</si>
  <si>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</si>
  <si>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</si>
  <si>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</si>
  <si>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</si>
  <si>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</si>
  <si>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</si>
  <si>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</si>
  <si>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</si>
  <si>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</si>
  <si>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</si>
  <si>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</si>
  <si>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</si>
  <si>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</si>
  <si>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</si>
  <si>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</si>
  <si>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</si>
  <si>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</si>
  <si>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</si>
  <si>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</si>
  <si>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</si>
  <si>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</si>
  <si>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</si>
  <si>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</si>
  <si>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</si>
  <si>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</si>
  <si>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</si>
  <si>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</si>
  <si>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</si>
  <si>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</si>
  <si>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</si>
  <si>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</si>
  <si>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</si>
  <si>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</si>
  <si>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</si>
  <si>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</si>
  <si>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</si>
  <si>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</si>
  <si>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</si>
  <si>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</si>
  <si>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</si>
  <si>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</si>
  <si>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</si>
  <si>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</si>
  <si>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</si>
  <si>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</si>
  <si>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</si>
  <si>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</si>
  <si>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</si>
  <si>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</si>
  <si>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</si>
  <si>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</si>
  <si>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</si>
  <si>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</si>
  <si>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</si>
  <si>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</si>
  <si>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</si>
  <si>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</si>
  <si>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</si>
  <si>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</si>
  <si>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</si>
  <si>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</si>
  <si>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</si>
  <si>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</si>
  <si>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</si>
  <si>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</si>
  <si>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</si>
  <si>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</si>
  <si>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</si>
  <si>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</si>
  <si>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</si>
  <si>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</si>
  <si>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</si>
  <si>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</si>
  <si>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</si>
  <si>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</si>
  <si>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</si>
  <si>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</si>
  <si>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</si>
  <si>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</si>
  <si>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</si>
  <si>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</si>
  <si>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</si>
  <si>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</si>
  <si>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</si>
  <si>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</si>
  <si>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</si>
  <si>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</si>
  <si>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</si>
  <si>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</si>
  <si>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</si>
  <si>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</si>
  <si>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</si>
  <si>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</si>
  <si>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</si>
  <si>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</si>
  <si>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</si>
  <si>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</si>
  <si>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</si>
  <si>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</si>
  <si>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</si>
  <si>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</si>
  <si>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</si>
  <si>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</si>
  <si>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</si>
  <si>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</si>
  <si>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</si>
  <si>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</si>
  <si>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</si>
  <si>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</si>
  <si>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</si>
  <si>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</si>
  <si>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</si>
  <si>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</si>
  <si>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</si>
  <si>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</si>
  <si>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</si>
  <si>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</si>
  <si>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</si>
  <si>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</si>
  <si>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</si>
  <si>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</si>
  <si>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</si>
  <si>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</si>
  <si>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</si>
  <si>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</si>
  <si>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</si>
  <si>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</si>
  <si>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</si>
  <si>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</si>
  <si>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</si>
  <si>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</si>
  <si>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</si>
  <si>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</si>
  <si>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</si>
  <si>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</si>
  <si>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</si>
  <si>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</si>
  <si>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</si>
  <si>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</si>
  <si>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</si>
  <si>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</si>
  <si>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</si>
  <si>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</si>
  <si>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</si>
  <si>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</si>
  <si>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</si>
  <si>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</si>
  <si>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</si>
  <si>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</si>
  <si>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</si>
  <si>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</si>
  <si>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</si>
  <si>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</si>
  <si>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</si>
  <si>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</si>
  <si>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</si>
  <si>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</si>
  <si>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</si>
  <si>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</si>
  <si>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</si>
  <si>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</si>
  <si>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</si>
  <si>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</si>
  <si>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</si>
  <si>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</si>
  <si>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</si>
  <si>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</si>
  <si>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</si>
  <si>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</si>
  <si>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</si>
  <si>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</si>
  <si>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</si>
  <si>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</si>
  <si>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</si>
  <si>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</si>
  <si>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</si>
  <si>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</si>
  <si>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</si>
  <si>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</si>
  <si>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</si>
  <si>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</si>
  <si>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</si>
  <si>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</si>
  <si>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</si>
  <si>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</si>
  <si>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</si>
  <si>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</si>
  <si>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</si>
  <si>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</si>
  <si>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</si>
  <si>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</si>
  <si>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</si>
  <si>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</si>
  <si>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</si>
  <si>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</si>
  <si>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</si>
  <si>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</si>
  <si>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</si>
  <si>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</si>
  <si>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</si>
  <si>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</si>
  <si>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</si>
  <si>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</si>
  <si>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</si>
  <si>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</si>
  <si>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</si>
  <si>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</si>
  <si>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</si>
  <si>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</si>
  <si>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</si>
  <si>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</si>
  <si>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</si>
  <si>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</si>
  <si>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</si>
  <si>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</si>
  <si>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</si>
  <si>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</si>
  <si>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</si>
  <si>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</si>
  <si>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</si>
  <si>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</si>
  <si>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</si>
  <si>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</si>
  <si>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</si>
  <si>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</si>
  <si>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</si>
  <si>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</si>
  <si>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</si>
  <si>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</si>
  <si>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</si>
  <si>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</si>
  <si>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</si>
  <si>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</si>
  <si>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</si>
  <si>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</si>
  <si>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</si>
  <si>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</si>
  <si>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</si>
  <si>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</si>
  <si>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</si>
  <si>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</si>
  <si>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</si>
  <si>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</si>
  <si>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</si>
  <si>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</si>
  <si>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</si>
  <si>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</si>
  <si>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</si>
  <si>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</si>
  <si>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</si>
  <si>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</si>
  <si>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</si>
  <si>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</si>
  <si>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</si>
  <si>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</si>
  <si>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</si>
  <si>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</si>
  <si>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</si>
  <si>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</si>
  <si>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</si>
  <si>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</si>
  <si>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</si>
  <si>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</si>
  <si>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</si>
  <si>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</si>
  <si>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</si>
  <si>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</si>
  <si>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</si>
  <si>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</si>
  <si>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</si>
  <si>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</si>
  <si>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</si>
  <si>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</si>
  <si>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</si>
  <si>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</si>
  <si>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</si>
  <si>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</si>
  <si>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</si>
  <si>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</si>
  <si>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</si>
  <si>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</si>
  <si>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</si>
  <si>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</si>
  <si>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</si>
  <si>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</si>
  <si>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</si>
  <si>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</si>
  <si>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</si>
  <si>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</si>
  <si>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</si>
  <si>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</si>
  <si>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</si>
  <si>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</si>
  <si>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</si>
  <si>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</si>
  <si>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</si>
  <si>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</si>
  <si>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</si>
  <si>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</si>
  <si>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</si>
  <si>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</si>
  <si>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</si>
  <si>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</si>
  <si>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</si>
  <si>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</si>
  <si>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</si>
  <si>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</si>
  <si>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</si>
  <si>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</si>
  <si>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</si>
  <si>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</si>
  <si>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</si>
  <si>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</si>
  <si>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</si>
  <si>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</si>
  <si>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</si>
  <si>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</si>
  <si>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</si>
  <si>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</si>
  <si>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</si>
  <si>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</si>
  <si>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</si>
  <si>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</si>
  <si>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</si>
  <si>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</si>
  <si>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</si>
  <si>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</si>
  <si>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</si>
  <si>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</si>
  <si>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</si>
  <si>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</si>
  <si>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</si>
  <si>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</si>
  <si>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</si>
  <si>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</si>
  <si>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</si>
  <si>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</si>
  <si>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</si>
  <si>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</si>
  <si>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</si>
  <si>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</si>
  <si>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</si>
  <si>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</si>
  <si>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</si>
  <si>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</si>
  <si>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</si>
  <si>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</si>
  <si>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</si>
  <si>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</si>
  <si>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</si>
  <si>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</si>
  <si>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</si>
  <si>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</si>
  <si>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</si>
  <si>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</si>
  <si>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</si>
  <si>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</si>
  <si>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</si>
  <si>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</si>
  <si>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</si>
  <si>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</si>
  <si>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</si>
  <si>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</si>
  <si>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</si>
  <si>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</si>
  <si>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</si>
  <si>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</si>
  <si>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</si>
  <si>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</si>
  <si>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</si>
  <si>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</si>
  <si>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</si>
  <si>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</si>
  <si>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</si>
  <si>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</si>
  <si>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</si>
  <si>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</si>
  <si>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</si>
  <si>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</si>
  <si>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</si>
  <si>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</si>
  <si>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</si>
  <si>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</si>
  <si>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</si>
  <si>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</si>
  <si>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</si>
  <si>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</si>
  <si>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</si>
  <si>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</si>
  <si>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</si>
  <si>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</si>
  <si>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</si>
  <si>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</si>
  <si>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</si>
  <si>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</si>
  <si>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</si>
  <si>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</si>
  <si>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</si>
  <si>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</si>
  <si>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</si>
  <si>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</si>
  <si>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</si>
  <si>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</si>
  <si>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</si>
  <si>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</si>
  <si>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</si>
  <si>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</si>
  <si>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</si>
  <si>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</si>
  <si>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</si>
  <si>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</si>
  <si>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</si>
  <si>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</si>
  <si>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</si>
  <si>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</si>
  <si>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</si>
  <si>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</si>
  <si>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</si>
  <si>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</si>
  <si>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</si>
  <si>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</si>
  <si>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</si>
  <si>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</si>
  <si>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</si>
  <si>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</si>
  <si>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</si>
  <si>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</si>
  <si>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</si>
  <si>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</si>
  <si>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</si>
  <si>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</si>
  <si>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</si>
  <si>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</si>
  <si>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</si>
  <si>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</si>
  <si>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</si>
  <si>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</si>
  <si>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</si>
  <si>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</si>
  <si>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</si>
  <si>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</si>
  <si>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</si>
  <si>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</si>
  <si>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</si>
  <si>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</si>
  <si>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</si>
  <si>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</si>
  <si>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</si>
  <si>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</si>
  <si>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</si>
  <si>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</si>
  <si>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</si>
  <si>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</si>
  <si>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</si>
  <si>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</si>
  <si>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</si>
  <si>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</si>
  <si>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</si>
  <si>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</si>
  <si>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</si>
  <si>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</si>
  <si>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</si>
  <si>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</si>
  <si>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</si>
  <si>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</si>
  <si>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</si>
  <si>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</si>
  <si>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</si>
  <si>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</si>
  <si>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</si>
  <si>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</si>
  <si>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</si>
  <si>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</si>
  <si>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</si>
  <si>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</si>
  <si>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</si>
  <si>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</si>
  <si>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</si>
  <si>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</si>
  <si>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</si>
  <si>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</si>
  <si>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</si>
  <si>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</si>
  <si>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</si>
  <si>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</si>
  <si>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</si>
  <si>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</si>
  <si>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</si>
  <si>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</si>
  <si>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</si>
  <si>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</si>
  <si>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</si>
  <si>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</si>
  <si>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</si>
  <si>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</si>
  <si>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</si>
  <si>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</si>
  <si>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</si>
  <si>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</si>
  <si>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</si>
  <si>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</si>
  <si>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</si>
  <si>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</si>
  <si>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</si>
  <si>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</si>
  <si>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</si>
  <si>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</si>
  <si>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</si>
  <si>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</si>
  <si>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</si>
  <si>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</si>
  <si>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</si>
  <si>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</si>
  <si>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</si>
  <si>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</si>
  <si>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</si>
  <si>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</si>
  <si>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</si>
  <si>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</si>
  <si>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</si>
  <si>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</si>
  <si>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</si>
  <si>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</si>
  <si>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</si>
  <si>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</si>
  <si>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</si>
  <si>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</si>
  <si>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</si>
  <si>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</si>
  <si>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</si>
  <si>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</si>
  <si>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</si>
  <si>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</si>
  <si>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</si>
  <si>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</si>
  <si>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</si>
  <si>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</si>
  <si>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</si>
  <si>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</si>
  <si>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</si>
  <si>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</si>
  <si>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</si>
  <si>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</si>
  <si>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</si>
  <si>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</si>
  <si>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</si>
  <si>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</si>
  <si>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</si>
  <si>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</si>
  <si>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</si>
  <si>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</si>
  <si>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</si>
  <si>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</si>
  <si>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</si>
  <si>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</si>
  <si>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</si>
  <si>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</si>
  <si>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</si>
  <si>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</si>
  <si>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</si>
  <si>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</si>
  <si>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</si>
  <si>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</si>
  <si>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</si>
  <si>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</si>
  <si>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</si>
  <si>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</si>
  <si>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</si>
  <si>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</si>
  <si>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</si>
  <si>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</si>
  <si>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</si>
  <si>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</si>
  <si>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</si>
  <si>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</si>
  <si>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</si>
  <si>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</si>
  <si>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</si>
  <si>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</si>
  <si>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</si>
  <si>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</si>
  <si>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</si>
  <si>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</si>
  <si>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</si>
  <si>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</si>
  <si>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</si>
  <si>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</si>
  <si>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</si>
  <si>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</si>
  <si>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</si>
  <si>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</si>
  <si>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</si>
  <si>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</si>
  <si>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</si>
  <si>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</si>
  <si>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</si>
  <si>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</si>
  <si>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</si>
  <si>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</si>
  <si>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</si>
  <si>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</si>
  <si>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</si>
  <si>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</si>
  <si>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</si>
  <si>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</si>
  <si>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</si>
  <si>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</si>
  <si>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</si>
  <si>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</si>
  <si>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</si>
  <si>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</si>
  <si>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</si>
  <si>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</si>
  <si>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</si>
  <si>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</si>
  <si>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</si>
  <si>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</si>
  <si>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</si>
  <si>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</si>
  <si>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</si>
  <si>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</si>
  <si>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</si>
  <si>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</si>
  <si>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</si>
  <si>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</si>
  <si>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</si>
  <si>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</si>
  <si>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</si>
  <si>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</si>
  <si>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</si>
  <si>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</si>
  <si>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</si>
  <si>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</si>
  <si>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</si>
  <si>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</si>
  <si>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</si>
  <si>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</si>
  <si>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</si>
  <si>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</si>
  <si>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</si>
  <si>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</si>
  <si>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</si>
  <si>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</si>
  <si>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</si>
  <si>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</si>
  <si>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</si>
  <si>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</si>
  <si>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</si>
  <si>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</si>
  <si>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</si>
  <si>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</si>
  <si>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</si>
  <si>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</si>
  <si>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</si>
  <si>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</si>
  <si>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</si>
  <si>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</si>
  <si>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</si>
  <si>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</si>
  <si>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</si>
  <si>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</si>
  <si>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</si>
  <si>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</si>
  <si>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</si>
  <si>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</si>
  <si>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</si>
  <si>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</si>
  <si>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</si>
  <si>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</si>
  <si>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</si>
  <si>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</si>
  <si>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</si>
  <si>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</si>
  <si>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</si>
  <si>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</si>
  <si>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</si>
  <si>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</si>
  <si>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</si>
  <si>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</si>
  <si>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</si>
  <si>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</si>
  <si>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</si>
  <si>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</si>
  <si>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</si>
  <si>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</si>
  <si>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</si>
  <si>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</si>
  <si>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</si>
  <si>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</si>
  <si>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</si>
  <si>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</si>
  <si>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</si>
  <si>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</si>
  <si>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</si>
  <si>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</si>
  <si>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</si>
  <si>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</si>
  <si>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</si>
  <si>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</si>
  <si>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</si>
  <si>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</si>
  <si>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</si>
  <si>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</si>
  <si>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</si>
  <si>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</si>
  <si>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</si>
  <si>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</si>
  <si>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</si>
  <si>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</si>
  <si>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</si>
  <si>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</si>
  <si>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</si>
  <si>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</si>
  <si>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</si>
  <si>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</si>
  <si>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</si>
  <si>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</si>
  <si>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</si>
  <si>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</si>
  <si>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</si>
  <si>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</si>
  <si>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</si>
  <si>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</si>
  <si>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</si>
  <si>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</si>
  <si>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</si>
  <si>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</si>
  <si>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</si>
  <si>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</si>
  <si>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</si>
  <si>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</si>
  <si>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</si>
  <si>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</si>
  <si>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</si>
  <si>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</si>
  <si>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</si>
  <si>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</si>
  <si>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</si>
  <si>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</si>
  <si>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</si>
  <si>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</si>
  <si>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</si>
  <si>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</si>
  <si>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</si>
  <si>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</si>
  <si>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</si>
  <si>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</si>
  <si>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</si>
  <si>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</si>
  <si>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</si>
  <si>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</si>
  <si>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</si>
  <si>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</si>
  <si>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</si>
  <si>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</si>
  <si>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</si>
  <si>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</si>
  <si>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</si>
  <si>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</si>
  <si>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</si>
  <si>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</si>
  <si>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</si>
  <si>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</si>
  <si>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</si>
  <si>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</si>
  <si>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</si>
  <si>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</si>
  <si>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</si>
  <si>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</si>
  <si>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</si>
  <si>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</si>
  <si>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</si>
  <si>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</si>
  <si>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</si>
  <si>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</si>
  <si>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</si>
  <si>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</si>
  <si>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</si>
  <si>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</si>
  <si>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</si>
  <si>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</si>
  <si>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</si>
  <si>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</si>
  <si>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</si>
  <si>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</si>
  <si>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</si>
  <si>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</si>
  <si>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</si>
  <si>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</si>
  <si>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</si>
  <si>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</si>
  <si>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</si>
  <si>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</si>
  <si>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</si>
  <si>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</si>
  <si>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</si>
  <si>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</si>
  <si>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</si>
  <si>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</si>
  <si>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</si>
  <si>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</si>
  <si>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</si>
  <si>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</si>
  <si>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</si>
  <si>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</si>
  <si>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</si>
  <si>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</si>
  <si>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</si>
  <si>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</si>
  <si>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</si>
  <si>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</si>
  <si>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</si>
  <si>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</si>
  <si>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</si>
  <si>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</si>
  <si>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</si>
  <si>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</si>
  <si>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</si>
  <si>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</si>
  <si>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</si>
  <si>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</si>
  <si>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</si>
  <si>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</si>
  <si>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</si>
  <si>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</si>
  <si>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</si>
  <si>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</si>
  <si>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</si>
  <si>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</si>
  <si>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</si>
  <si>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</si>
  <si>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</si>
  <si>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</si>
  <si>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</si>
  <si>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</si>
  <si>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</si>
  <si>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</si>
  <si>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</si>
  <si>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</si>
  <si>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</si>
  <si>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</si>
  <si>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</si>
  <si>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</si>
  <si>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</si>
  <si>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</si>
  <si>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</si>
  <si>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</si>
  <si>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</si>
  <si>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</si>
  <si>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</si>
  <si>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</si>
  <si>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</si>
  <si>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</si>
  <si>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</si>
  <si>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</si>
  <si>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</si>
  <si>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</si>
  <si>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</si>
  <si>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</si>
  <si>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</si>
  <si>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</si>
  <si>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</si>
  <si>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</si>
  <si>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</si>
  <si>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</si>
  <si>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</si>
  <si>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</si>
  <si>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</si>
  <si>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</si>
  <si>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</si>
  <si>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</si>
  <si>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</si>
  <si>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</si>
  <si>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</si>
  <si>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</si>
  <si>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</si>
  <si>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</si>
  <si>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</si>
  <si>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</si>
  <si>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</si>
  <si>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</si>
  <si>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</si>
  <si>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</si>
  <si>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</si>
  <si>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</si>
  <si>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</si>
  <si>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</si>
  <si>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</si>
  <si>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</si>
  <si>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</si>
  <si>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</si>
  <si>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</si>
  <si>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</si>
  <si>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</si>
  <si>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</si>
  <si>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</si>
  <si>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</si>
  <si>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</si>
  <si>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</si>
  <si>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</si>
  <si>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</si>
  <si>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</si>
  <si>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</si>
  <si>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</si>
  <si>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</si>
  <si>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</si>
  <si>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</si>
  <si>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</si>
  <si>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</si>
  <si>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</si>
  <si>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</si>
  <si>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</si>
  <si>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</si>
  <si>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</si>
  <si>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</si>
  <si>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</si>
  <si>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</si>
  <si>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</si>
  <si>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</si>
  <si>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</si>
  <si>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</si>
  <si>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</si>
  <si>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</si>
  <si>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</si>
  <si>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</si>
  <si>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</si>
  <si>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</si>
  <si>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</si>
  <si>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</si>
  <si>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</si>
  <si>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</si>
  <si>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</si>
  <si>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</si>
  <si>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</si>
  <si>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</si>
  <si>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</si>
  <si>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</si>
  <si>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</si>
  <si>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</si>
  <si>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</si>
  <si>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</si>
  <si>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</si>
  <si>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</si>
  <si>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</si>
  <si>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</si>
  <si>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</si>
  <si>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</si>
  <si>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</si>
  <si>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</si>
  <si>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</si>
  <si>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</si>
  <si>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</si>
  <si>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</si>
  <si>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</si>
  <si>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</si>
  <si>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</si>
  <si>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</si>
  <si>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</si>
  <si>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</si>
  <si>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</si>
  <si>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</si>
  <si>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</si>
  <si>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</si>
  <si>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</si>
  <si>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</si>
  <si>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</si>
  <si>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</si>
  <si>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</si>
  <si>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</si>
  <si>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</si>
  <si>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</si>
  <si>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</si>
  <si>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</si>
  <si>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</si>
  <si>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</si>
  <si>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</si>
  <si>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</si>
  <si>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</si>
  <si>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</si>
  <si>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</si>
  <si>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</si>
  <si>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</si>
  <si>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</si>
  <si>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</si>
  <si>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</si>
  <si>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</si>
  <si>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</si>
  <si>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</si>
  <si>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</si>
  <si>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</si>
  <si>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</si>
  <si>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</si>
  <si>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</si>
  <si>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</si>
  <si>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</si>
  <si>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</si>
  <si>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</si>
  <si>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</si>
  <si>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</si>
  <si>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</si>
  <si>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</si>
  <si>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</si>
  <si>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</si>
  <si>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</si>
  <si>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</si>
  <si>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</si>
  <si>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</si>
  <si>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</si>
  <si>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</si>
  <si>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</si>
  <si>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</si>
  <si>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</si>
  <si>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</si>
  <si>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</si>
  <si>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</si>
  <si>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</si>
  <si>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</si>
  <si>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</si>
  <si>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</si>
  <si>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</si>
  <si>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</si>
  <si>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</si>
  <si>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</si>
  <si>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</si>
  <si>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</si>
  <si>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</si>
  <si>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</si>
  <si>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</si>
  <si>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</si>
  <si>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</si>
  <si>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</si>
  <si>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</si>
  <si>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</si>
  <si>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</si>
  <si>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</si>
  <si>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</si>
  <si>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</si>
  <si>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</si>
  <si>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</si>
  <si>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</si>
  <si>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</si>
  <si>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</si>
  <si>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</si>
  <si>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</si>
  <si>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</si>
  <si>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</si>
  <si>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</si>
  <si>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</si>
  <si>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</si>
  <si>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</si>
  <si>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</si>
  <si>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</si>
  <si>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</si>
  <si>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</si>
  <si>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</si>
  <si>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</si>
  <si>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</si>
  <si>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</si>
  <si>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</si>
  <si>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</si>
  <si>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</si>
  <si>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</si>
  <si>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</si>
  <si>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</si>
  <si>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</si>
  <si>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</si>
  <si>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</si>
  <si>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</si>
  <si>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</si>
  <si>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</si>
  <si>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</si>
  <si>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</si>
  <si>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</si>
  <si>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</si>
  <si>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</si>
  <si>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</si>
  <si>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</si>
  <si>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</si>
  <si>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</si>
  <si>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</si>
  <si>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</si>
  <si>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</si>
  <si>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</si>
  <si>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</si>
  <si>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</si>
  <si>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</si>
  <si>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</si>
  <si>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</si>
  <si>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</si>
  <si>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</si>
  <si>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</si>
  <si>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</si>
  <si>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</si>
  <si>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</si>
  <si>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</si>
  <si>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</si>
  <si>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</si>
  <si>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</si>
  <si>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</si>
  <si>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</si>
  <si>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</si>
  <si>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</si>
  <si>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</si>
  <si>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</si>
  <si>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</si>
  <si>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</si>
  <si>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</si>
  <si>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</si>
  <si>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</si>
  <si>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</si>
  <si>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</si>
  <si>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</si>
  <si>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</si>
  <si>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</si>
  <si>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</si>
  <si>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</si>
  <si>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</si>
  <si>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</si>
  <si>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</si>
  <si>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</si>
  <si>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</si>
  <si>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</si>
  <si>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</si>
  <si>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</si>
  <si>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</si>
  <si>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</si>
  <si>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</si>
  <si>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</si>
  <si>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</si>
  <si>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</si>
  <si>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</si>
  <si>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</si>
  <si>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</si>
  <si>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</si>
  <si>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</si>
  <si>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</si>
  <si>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</si>
  <si>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</si>
  <si>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</si>
  <si>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</si>
  <si>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</si>
  <si>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</si>
  <si>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</si>
  <si>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</si>
  <si>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</si>
  <si>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</si>
  <si>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</si>
  <si>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</si>
  <si>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</si>
  <si>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</si>
  <si>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</si>
  <si>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</si>
  <si>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</si>
  <si>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</si>
  <si>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</si>
  <si>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</si>
  <si>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</si>
  <si>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</si>
  <si>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</si>
  <si>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</si>
  <si>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</si>
  <si>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</si>
  <si>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</si>
  <si>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</si>
  <si>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</si>
  <si>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</si>
  <si>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</si>
  <si>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</si>
  <si>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</si>
  <si>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</si>
  <si>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</si>
  <si>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</si>
  <si>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</si>
  <si>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</si>
  <si>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</si>
  <si>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</si>
  <si>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</si>
  <si>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</si>
  <si>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</si>
  <si>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</si>
  <si>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</si>
  <si>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</si>
  <si>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</si>
  <si>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</si>
  <si>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</si>
  <si>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</si>
  <si>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</si>
  <si>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</si>
  <si>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</si>
  <si>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</si>
  <si>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</si>
  <si>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</si>
  <si>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</si>
  <si>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</si>
  <si>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</si>
  <si>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</si>
  <si>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</si>
  <si>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</si>
  <si>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</si>
  <si>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</si>
  <si>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</si>
  <si>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</si>
  <si>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</si>
  <si>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</si>
  <si>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</si>
  <si>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</si>
  <si>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</si>
  <si>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</si>
  <si>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</si>
  <si>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</si>
  <si>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</si>
  <si>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</si>
  <si>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</si>
  <si>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</si>
  <si>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</si>
  <si>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</si>
  <si>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</si>
  <si>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</si>
  <si>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</si>
  <si>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</si>
  <si>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</si>
  <si>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</si>
  <si>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</si>
  <si>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</si>
  <si>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</si>
  <si>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</si>
  <si>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</si>
  <si>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</si>
  <si>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</si>
  <si>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</si>
  <si>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</si>
  <si>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</si>
  <si>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</si>
  <si>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</si>
  <si>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</si>
  <si>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</si>
  <si>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</si>
  <si>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</si>
  <si>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</si>
  <si>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</si>
  <si>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</si>
  <si>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</si>
  <si>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</si>
  <si>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</si>
  <si>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</si>
  <si>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</si>
  <si>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</si>
  <si>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</si>
  <si>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</si>
  <si>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</si>
  <si>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</si>
  <si>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</si>
  <si>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</si>
  <si>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</si>
  <si>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</si>
  <si>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</si>
  <si>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</si>
  <si>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</si>
  <si>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</si>
  <si>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</si>
  <si>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</si>
  <si>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</si>
  <si>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</si>
  <si>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</si>
  <si>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</si>
  <si>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</si>
  <si>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</si>
  <si>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</si>
  <si>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</si>
  <si>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</si>
  <si>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</si>
  <si>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</si>
  <si>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</si>
  <si>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</si>
  <si>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</si>
  <si>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</si>
  <si>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</si>
  <si>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</si>
  <si>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</si>
  <si>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</si>
  <si>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</si>
  <si>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</si>
  <si>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</si>
  <si>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</si>
  <si>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</si>
  <si>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</si>
  <si>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</si>
  <si>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</si>
  <si>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</si>
  <si>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</si>
  <si>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</si>
  <si>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</si>
  <si>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</si>
  <si>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</si>
  <si>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</si>
  <si>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</si>
  <si>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</si>
  <si>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</si>
  <si>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</si>
  <si>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</si>
  <si>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</si>
  <si>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</si>
  <si>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</si>
  <si>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</si>
  <si>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</si>
  <si>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</si>
  <si>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</si>
  <si>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</si>
  <si>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</si>
  <si>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</si>
  <si>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</si>
  <si>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</si>
  <si>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</si>
  <si>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</si>
  <si>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</si>
  <si>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</si>
  <si>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</si>
  <si>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</si>
  <si>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</si>
  <si>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</si>
  <si>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</si>
  <si>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</si>
  <si>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</si>
  <si>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</si>
  <si>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</si>
  <si>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</si>
  <si>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</si>
  <si>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</si>
  <si>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</si>
  <si>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</si>
  <si>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</si>
  <si>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</si>
  <si>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</si>
  <si>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</si>
  <si>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</si>
  <si>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</si>
  <si>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</si>
  <si>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</si>
  <si>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</si>
  <si>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</si>
  <si>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</si>
  <si>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</si>
  <si>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</si>
  <si>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</si>
  <si>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</si>
  <si>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</si>
  <si>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</si>
  <si>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</si>
  <si>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</si>
  <si>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</si>
  <si>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</si>
  <si>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</si>
  <si>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</si>
  <si>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</si>
  <si>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</si>
  <si>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</si>
  <si>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</si>
  <si>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</si>
  <si>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</si>
  <si>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</si>
  <si>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</si>
  <si>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</si>
  <si>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</si>
  <si>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</si>
  <si>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</si>
  <si>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</si>
  <si>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</si>
  <si>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</si>
  <si>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</si>
  <si>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</si>
  <si>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</si>
  <si>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</si>
  <si>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</si>
  <si>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</si>
  <si>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</si>
  <si>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</si>
  <si>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</si>
  <si>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</si>
  <si>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</si>
  <si>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</si>
  <si>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</si>
  <si>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</si>
  <si>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</si>
  <si>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</si>
  <si>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</si>
  <si>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</si>
  <si>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</si>
  <si>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</si>
  <si>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</si>
  <si>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</si>
  <si>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</si>
  <si>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</si>
  <si>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</si>
  <si>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</si>
  <si>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</si>
  <si>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</si>
  <si>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</si>
  <si>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</si>
  <si>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</si>
  <si>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</si>
  <si>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</si>
  <si>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</si>
  <si>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</si>
  <si>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</si>
  <si>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</si>
  <si>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</si>
  <si>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</si>
  <si>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</si>
  <si>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</si>
  <si>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</si>
  <si>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</si>
  <si>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</si>
  <si>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</si>
  <si>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</si>
  <si>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</si>
  <si>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</si>
  <si>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</si>
  <si>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</si>
  <si>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</si>
  <si>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</si>
  <si>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</si>
  <si>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</si>
  <si>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</si>
  <si>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</si>
  <si>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</si>
  <si>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</si>
  <si>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</si>
  <si>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</si>
  <si>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</si>
  <si>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</si>
  <si>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</si>
  <si>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</si>
  <si>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</si>
  <si>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</si>
  <si>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</si>
  <si>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</si>
  <si>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</si>
  <si>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</si>
  <si>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</si>
  <si>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</si>
  <si>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</si>
  <si>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</si>
  <si>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</si>
  <si>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</si>
  <si>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</si>
  <si>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</si>
  <si>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</si>
  <si>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</si>
  <si>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</si>
  <si>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</si>
  <si>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</si>
  <si>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</si>
  <si>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</si>
  <si>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</si>
  <si>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</si>
  <si>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</si>
  <si>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</si>
  <si>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</si>
  <si>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</si>
  <si>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</si>
  <si>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</si>
  <si>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</si>
  <si>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</si>
  <si>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</si>
  <si>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</si>
  <si>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</si>
  <si>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</si>
  <si>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</si>
  <si>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</si>
  <si>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</si>
  <si>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</si>
  <si>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</si>
  <si>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</si>
  <si>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</si>
  <si>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</si>
  <si>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</si>
  <si>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</si>
  <si>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</si>
  <si>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</si>
  <si>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</si>
  <si>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</si>
  <si>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</si>
  <si>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</si>
  <si>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</si>
  <si>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</si>
  <si>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</si>
  <si>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</si>
  <si>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</si>
  <si>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</si>
  <si>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</si>
  <si>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</si>
  <si>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</si>
  <si>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</si>
  <si>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</si>
  <si>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</si>
  <si>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</si>
  <si>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</si>
  <si>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</si>
  <si>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</si>
  <si>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</si>
  <si>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</si>
  <si>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</si>
  <si>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</si>
  <si>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</si>
  <si>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</si>
  <si>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</si>
  <si>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</si>
  <si>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</si>
  <si>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</si>
  <si>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</si>
  <si>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</si>
  <si>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</si>
  <si>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</si>
  <si>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</si>
  <si>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</si>
  <si>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</si>
  <si>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</si>
  <si>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</si>
  <si>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</si>
  <si>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</si>
  <si>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</si>
  <si>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</si>
  <si>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</si>
  <si>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</si>
  <si>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</si>
  <si>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</si>
  <si>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</si>
  <si>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</si>
  <si>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</si>
  <si>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</si>
  <si>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</si>
  <si>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</si>
  <si>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</si>
  <si>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</si>
  <si>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</si>
  <si>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</si>
  <si>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</si>
  <si>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</si>
  <si>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</si>
  <si>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</si>
  <si>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</si>
  <si>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</si>
  <si>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</si>
  <si>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</si>
  <si>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</si>
  <si>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</si>
  <si>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</si>
  <si>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</si>
  <si>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</si>
  <si>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</si>
  <si>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</si>
  <si>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</si>
  <si>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</si>
  <si>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</si>
  <si>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</si>
  <si>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</si>
  <si>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</si>
  <si>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</si>
  <si>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</si>
  <si>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</si>
  <si>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</si>
  <si>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</si>
  <si>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</si>
  <si>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</si>
  <si>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</si>
  <si>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</si>
  <si>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</si>
  <si>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</si>
  <si>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</si>
  <si>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</si>
  <si>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</si>
  <si>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</si>
  <si>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</si>
  <si>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</si>
  <si>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</si>
  <si>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</si>
  <si>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</si>
  <si>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</si>
  <si>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</si>
  <si>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</si>
  <si>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</si>
  <si>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</si>
  <si>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</si>
  <si>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</si>
  <si>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</si>
  <si>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</si>
  <si>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</si>
  <si>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</si>
  <si>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</si>
  <si>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</si>
  <si>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</si>
  <si>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</si>
  <si>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</si>
  <si>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</si>
  <si>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</si>
  <si>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</si>
  <si>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</si>
  <si>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</si>
  <si>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</si>
  <si>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</si>
  <si>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</si>
  <si>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</si>
  <si>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</si>
  <si>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</si>
  <si>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</si>
  <si>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</si>
  <si>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</si>
  <si>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</si>
  <si>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</si>
  <si>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</si>
  <si>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</si>
  <si>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</si>
  <si>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</si>
  <si>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</si>
  <si>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</si>
  <si>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</si>
  <si>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</si>
  <si>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</si>
  <si>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</si>
  <si>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</si>
  <si>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</si>
  <si>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</si>
  <si>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</si>
  <si>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</si>
  <si>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</si>
  <si>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</si>
  <si>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</si>
  <si>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</si>
  <si>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</si>
  <si>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</si>
  <si>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</si>
  <si>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</si>
  <si>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</si>
  <si>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</si>
  <si>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</si>
  <si>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</si>
  <si>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</si>
  <si>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</si>
  <si>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</si>
  <si>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</si>
  <si>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</si>
  <si>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</si>
  <si>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</si>
  <si>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</si>
  <si>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</si>
  <si>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</si>
  <si>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</si>
  <si>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</si>
  <si>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</si>
  <si>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</si>
  <si>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</si>
  <si>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</si>
  <si>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</si>
  <si>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</si>
  <si>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</si>
  <si>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</si>
  <si>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</si>
  <si>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</si>
  <si>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</si>
  <si>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</si>
  <si>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</si>
  <si>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</si>
  <si>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</si>
  <si>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</si>
  <si>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</si>
  <si>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</si>
  <si>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</si>
  <si>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</si>
  <si>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</si>
  <si>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</si>
  <si>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</si>
  <si>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</si>
  <si>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</si>
  <si>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</si>
  <si>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</si>
  <si>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</si>
  <si>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</si>
  <si>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</si>
  <si>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</si>
  <si>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</si>
  <si>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</si>
  <si>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</si>
  <si>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</si>
  <si>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</si>
  <si>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</si>
  <si>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</si>
  <si>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</si>
  <si>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</si>
  <si>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</si>
  <si>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</si>
  <si>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</si>
  <si>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</si>
  <si>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</si>
  <si>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</si>
  <si>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</si>
  <si>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</si>
  <si>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</si>
  <si>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</si>
  <si>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</si>
  <si>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</si>
  <si>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</si>
  <si>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</si>
  <si>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</si>
  <si>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</si>
  <si>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</si>
  <si>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</si>
  <si>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</si>
  <si>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</si>
  <si>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</si>
  <si>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</si>
  <si>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</si>
  <si>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</si>
  <si>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</si>
  <si>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</si>
  <si>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</si>
  <si>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</si>
  <si>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</si>
  <si>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</si>
  <si>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</si>
  <si>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</si>
  <si>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</si>
  <si>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</si>
  <si>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</si>
  <si>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</si>
  <si>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</si>
  <si>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</si>
  <si>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</si>
  <si>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</si>
  <si>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</si>
  <si>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</si>
  <si>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</si>
  <si>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</si>
  <si>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</si>
  <si>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</si>
  <si>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</si>
  <si>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</si>
  <si>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</si>
  <si>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</si>
  <si>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</si>
  <si>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</si>
  <si>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</si>
  <si>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</si>
  <si>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</si>
  <si>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</si>
  <si>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</si>
  <si>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</si>
  <si>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</si>
  <si>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</si>
  <si>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</si>
  <si>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</si>
  <si>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</si>
  <si>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</si>
  <si>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</si>
  <si>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</si>
  <si>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</si>
  <si>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</si>
  <si>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</si>
  <si>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</si>
  <si>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</si>
  <si>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</si>
  <si>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</si>
  <si>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</si>
  <si>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</si>
  <si>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</si>
  <si>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</si>
  <si>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</si>
  <si>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</si>
  <si>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</si>
  <si>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</si>
  <si>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</si>
  <si>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</si>
  <si>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</si>
  <si>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</si>
  <si>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</si>
  <si>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</si>
  <si>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</si>
  <si>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</si>
  <si>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</si>
  <si>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</si>
  <si>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</si>
  <si>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</si>
  <si>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</si>
  <si>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</si>
  <si>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</si>
  <si>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</si>
  <si>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</si>
  <si>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</si>
  <si>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</si>
  <si>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</si>
  <si>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</si>
  <si>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</si>
  <si>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</si>
  <si>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</si>
  <si>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</si>
  <si>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</si>
  <si>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</si>
  <si>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</si>
  <si>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</si>
  <si>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</si>
  <si>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</si>
  <si>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</si>
  <si>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</si>
  <si>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</si>
  <si>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</si>
  <si>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</si>
  <si>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</si>
  <si>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</si>
  <si>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</si>
  <si>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</si>
  <si>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</si>
  <si>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</si>
  <si>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</si>
  <si>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</si>
  <si>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</si>
  <si>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</si>
  <si>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</si>
  <si>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</si>
  <si>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</si>
  <si>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</si>
  <si>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</si>
  <si>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</si>
  <si>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</si>
  <si>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</si>
  <si>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</si>
  <si>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</si>
  <si>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</si>
  <si>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</si>
  <si>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</si>
  <si>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</si>
  <si>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</si>
  <si>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</si>
  <si>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</si>
  <si>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</si>
  <si>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</si>
  <si>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</si>
  <si>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</si>
  <si>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</si>
  <si>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</si>
  <si>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</si>
  <si>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</si>
  <si>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</si>
  <si>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</si>
  <si>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</si>
  <si>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</si>
  <si>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</si>
  <si>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</si>
  <si>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</si>
  <si>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</si>
  <si>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</si>
  <si>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</si>
  <si>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</si>
  <si>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</si>
  <si>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</si>
  <si>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</si>
  <si>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</si>
  <si>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</si>
  <si>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</si>
  <si>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</si>
  <si>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</si>
  <si>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</si>
  <si>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</si>
  <si>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</si>
  <si>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</si>
  <si>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</si>
  <si>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</si>
  <si>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</si>
  <si>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</si>
  <si>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</si>
  <si>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</si>
  <si>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</si>
  <si>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</si>
  <si>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</si>
  <si>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</si>
  <si>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</si>
  <si>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</si>
  <si>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</si>
  <si>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</si>
  <si>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</si>
  <si>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</si>
  <si>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</si>
  <si>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</si>
  <si>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</si>
  <si>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</si>
  <si>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</si>
  <si>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</si>
  <si>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</si>
  <si>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</si>
  <si>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</si>
  <si>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</si>
  <si>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</si>
  <si>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</si>
  <si>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</si>
  <si>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</si>
  <si>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</si>
  <si>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</si>
  <si>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</si>
  <si>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</si>
  <si>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</si>
  <si>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</si>
  <si>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</si>
  <si>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</si>
  <si>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</si>
  <si>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</si>
  <si>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</si>
  <si>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</si>
  <si>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</si>
  <si>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</si>
  <si>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</si>
  <si>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</si>
  <si>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</si>
  <si>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</si>
  <si>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</si>
  <si>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</si>
  <si>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</si>
  <si>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</si>
  <si>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</si>
  <si>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</si>
  <si>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</si>
  <si>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</si>
  <si>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</si>
  <si>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</si>
  <si>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</si>
  <si>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</si>
  <si>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</si>
  <si>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</si>
  <si>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</si>
  <si>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</si>
  <si>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</si>
  <si>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</si>
  <si>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</si>
  <si>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</si>
  <si>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</si>
  <si>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</si>
  <si>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</si>
  <si>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</si>
  <si>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</si>
  <si>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</si>
  <si>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</si>
  <si>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</si>
  <si>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</si>
  <si>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</si>
  <si>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</si>
  <si>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</si>
  <si>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</si>
  <si>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</si>
  <si>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</si>
  <si>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</si>
  <si>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</si>
  <si>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</si>
  <si>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</si>
  <si>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</si>
  <si>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</si>
  <si>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</si>
  <si>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</si>
  <si>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</si>
  <si>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</si>
  <si>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</si>
  <si>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</si>
  <si>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</si>
  <si>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</si>
  <si>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</si>
  <si>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</si>
  <si>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</si>
  <si>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</si>
  <si>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</si>
  <si>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</si>
  <si>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</si>
  <si>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</si>
  <si>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</si>
  <si>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</si>
  <si>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</si>
  <si>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</si>
  <si>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</si>
  <si>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</si>
  <si>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</si>
  <si>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</si>
  <si>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</si>
  <si>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</si>
  <si>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</si>
  <si>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</si>
  <si>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</si>
  <si>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</si>
  <si>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</si>
  <si>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</si>
  <si>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</si>
  <si>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</si>
  <si>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</si>
  <si>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</si>
  <si>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</si>
  <si>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</si>
  <si>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</si>
  <si>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</si>
  <si>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</si>
  <si>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</si>
  <si>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</si>
  <si>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</si>
  <si>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</si>
  <si>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</si>
  <si>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</si>
  <si>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</si>
  <si>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</si>
  <si>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</si>
  <si>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</si>
  <si>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</si>
  <si>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</si>
  <si>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</si>
  <si>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</si>
  <si>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</si>
  <si>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</si>
  <si>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</si>
  <si>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</si>
  <si>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</si>
  <si>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</si>
  <si>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</si>
  <si>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</si>
  <si>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</si>
  <si>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</si>
  <si>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</si>
  <si>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</si>
  <si>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</si>
  <si>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</si>
  <si>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</si>
  <si>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</si>
  <si>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</si>
  <si>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</si>
  <si>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</si>
  <si>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</si>
  <si>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</si>
  <si>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</si>
  <si>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</si>
  <si>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</si>
  <si>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</si>
  <si>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</si>
  <si>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</si>
  <si>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</si>
  <si>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</si>
  <si>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</si>
  <si>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</si>
  <si>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</si>
  <si>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</si>
  <si>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</si>
  <si>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</si>
  <si>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</si>
  <si>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</si>
  <si>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</si>
  <si>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</si>
  <si>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</si>
  <si>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</si>
  <si>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</si>
  <si>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</si>
  <si>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</si>
  <si>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</si>
  <si>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</si>
  <si>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</si>
  <si>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</si>
  <si>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</si>
  <si>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</si>
  <si>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</si>
  <si>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</si>
  <si>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</si>
  <si>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</si>
  <si>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</si>
  <si>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</si>
  <si>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</si>
  <si>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</si>
  <si>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</si>
  <si>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</si>
  <si>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</si>
  <si>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</si>
  <si>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</si>
  <si>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</si>
  <si>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</si>
  <si>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</si>
  <si>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</si>
  <si>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</si>
  <si>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</si>
  <si>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</si>
  <si>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</si>
  <si>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</si>
  <si>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</si>
  <si>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</si>
  <si>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</si>
  <si>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</si>
  <si>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</si>
  <si>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</si>
  <si>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</si>
  <si>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</si>
  <si>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</si>
  <si>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</si>
  <si>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</si>
  <si>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</si>
  <si>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</si>
  <si>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</si>
  <si>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</si>
  <si>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</si>
  <si>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</si>
  <si>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</si>
  <si>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</si>
  <si>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</si>
  <si>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</si>
  <si>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</si>
  <si>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</si>
  <si>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</si>
  <si>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</si>
  <si>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</si>
  <si>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</si>
  <si>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</si>
  <si>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</si>
  <si>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</si>
  <si>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</si>
  <si>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</si>
  <si>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</si>
  <si>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</si>
  <si>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</si>
  <si>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</si>
  <si>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</si>
  <si>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</si>
  <si>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</si>
  <si>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</si>
  <si>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</si>
  <si>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</si>
  <si>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</si>
  <si>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</si>
  <si>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</si>
  <si>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</si>
  <si>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</si>
  <si>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</si>
  <si>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</si>
  <si>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</si>
  <si>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</si>
  <si>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</si>
  <si>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</si>
  <si>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</si>
  <si>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</si>
  <si>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</si>
  <si>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</si>
  <si>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</si>
  <si>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</si>
  <si>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</si>
  <si>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</si>
  <si>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</si>
  <si>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</si>
  <si>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</si>
  <si>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</si>
  <si>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</si>
  <si>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</si>
  <si>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</si>
  <si>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</si>
  <si>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</si>
  <si>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</si>
  <si>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</si>
  <si>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</si>
  <si>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</si>
  <si>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</si>
  <si>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</si>
  <si>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</si>
  <si>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</si>
  <si>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</si>
  <si>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</si>
  <si>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</si>
  <si>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</si>
  <si>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</si>
  <si>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</si>
  <si>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</si>
  <si>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</si>
  <si>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</si>
  <si>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</si>
  <si>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</si>
  <si>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</si>
  <si>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</si>
  <si>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</si>
  <si>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</si>
  <si>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</si>
  <si>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</si>
  <si>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</si>
  <si>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</si>
  <si>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</si>
  <si>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</si>
  <si>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</si>
  <si>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</si>
  <si>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</si>
  <si>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</si>
  <si>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</si>
  <si>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</si>
  <si>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</si>
  <si>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</si>
  <si>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</si>
  <si>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</si>
  <si>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</si>
  <si>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</si>
  <si>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</si>
  <si>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</si>
  <si>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</si>
  <si>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</si>
  <si>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</si>
  <si>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</si>
  <si>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</si>
  <si>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</si>
  <si>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</si>
  <si>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</si>
  <si>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</si>
  <si>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</si>
  <si>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</si>
  <si>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</si>
  <si>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</si>
  <si>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</si>
  <si>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</si>
  <si>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</si>
  <si>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</si>
  <si>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</si>
  <si>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</si>
  <si>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</si>
  <si>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</si>
  <si>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</si>
  <si>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</si>
  <si>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</si>
  <si>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</si>
  <si>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</si>
  <si>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</si>
  <si>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</si>
  <si>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</si>
  <si>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</si>
  <si>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</si>
  <si>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</si>
  <si>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</si>
  <si>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</si>
  <si>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</si>
  <si>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</si>
  <si>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</si>
  <si>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</si>
  <si>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</si>
  <si>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</si>
  <si>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</si>
  <si>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</si>
  <si>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</si>
  <si>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</si>
  <si>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</si>
  <si>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</si>
  <si>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</si>
  <si>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</si>
  <si>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</si>
  <si>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</si>
  <si>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</si>
  <si>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</si>
  <si>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</si>
  <si>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</si>
  <si>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</si>
  <si>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</si>
  <si>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</si>
  <si>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</si>
  <si>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</si>
  <si>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</si>
  <si>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</si>
  <si>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</si>
  <si>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</si>
  <si>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</si>
  <si>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</si>
  <si>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</si>
  <si>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</si>
  <si>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</si>
  <si>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</si>
  <si>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</si>
  <si>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</si>
  <si>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</si>
  <si>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</si>
  <si>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</si>
  <si>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</si>
  <si>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</si>
  <si>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</si>
  <si>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</si>
  <si>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</si>
  <si>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</si>
  <si>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</si>
  <si>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</si>
  <si>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</si>
  <si>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</si>
  <si>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</si>
  <si>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</si>
  <si>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</si>
  <si>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</si>
  <si>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</si>
  <si>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</si>
  <si>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</si>
  <si>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</si>
  <si>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</si>
  <si>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</si>
  <si>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</si>
  <si>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</si>
  <si>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</si>
  <si>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</si>
  <si>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</si>
  <si>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</si>
  <si>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</si>
  <si>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</si>
  <si>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</si>
  <si>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</si>
  <si>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</si>
  <si>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</si>
  <si>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</si>
  <si>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</si>
  <si>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</si>
  <si>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</si>
  <si>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</si>
  <si>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</si>
  <si>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</si>
  <si>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</si>
  <si>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</si>
  <si>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</si>
  <si>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</si>
  <si>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</si>
  <si>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</si>
  <si>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</si>
  <si>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</si>
  <si>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</si>
  <si>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</si>
  <si>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</si>
  <si>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</si>
  <si>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</si>
  <si>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</si>
  <si>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</si>
  <si>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</si>
  <si>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</si>
  <si>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</si>
  <si>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</si>
  <si>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</si>
  <si>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</si>
  <si>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</si>
  <si>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</si>
  <si>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</si>
  <si>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</si>
  <si>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</si>
  <si>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</si>
  <si>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</si>
  <si>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</si>
  <si>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</si>
  <si>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</si>
  <si>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</si>
  <si>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</si>
  <si>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</si>
  <si>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</si>
  <si>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</si>
  <si>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</si>
  <si>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</si>
  <si>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</si>
  <si>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</si>
  <si>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</si>
  <si>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</si>
  <si>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</si>
  <si>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</si>
  <si>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</si>
  <si>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</si>
  <si>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</si>
  <si>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</si>
  <si>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</si>
  <si>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</si>
  <si>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</si>
  <si>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</si>
  <si>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</si>
  <si>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</si>
  <si>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</si>
  <si>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</si>
  <si>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</si>
  <si>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</si>
  <si>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</si>
  <si>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</si>
  <si>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</si>
  <si>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</si>
  <si>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</si>
  <si>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</si>
  <si>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</si>
  <si>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</si>
  <si>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</si>
  <si>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</si>
  <si>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</si>
  <si>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</si>
  <si>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</si>
  <si>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</si>
  <si>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</si>
  <si>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</si>
  <si>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</si>
  <si>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</si>
  <si>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</si>
  <si>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</si>
  <si>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</si>
  <si>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</si>
  <si>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</si>
  <si>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</si>
  <si>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</si>
  <si>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</si>
  <si>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</si>
  <si>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</si>
  <si>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</si>
  <si>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</si>
  <si>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</si>
  <si>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</si>
  <si>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</si>
  <si>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</si>
  <si>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</si>
  <si>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</si>
  <si>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</si>
  <si>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</si>
  <si>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</si>
  <si>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</si>
  <si>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</si>
  <si>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</si>
  <si>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</si>
  <si>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</si>
  <si>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</si>
  <si>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</si>
  <si>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</si>
  <si>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</si>
  <si>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</si>
  <si>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</si>
  <si>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</si>
  <si>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</si>
  <si>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</si>
  <si>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</si>
  <si>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</si>
  <si>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</si>
  <si>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</si>
  <si>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</si>
  <si>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</si>
  <si>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</si>
  <si>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</si>
  <si>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</si>
  <si>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</si>
  <si>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</si>
  <si>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</si>
  <si>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</si>
  <si>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</si>
  <si>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</si>
  <si>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</si>
  <si>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</si>
  <si>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</si>
  <si>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</si>
  <si>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</si>
  <si>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</si>
  <si>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</si>
  <si>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</si>
  <si>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</si>
  <si>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</si>
  <si>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</si>
  <si>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</si>
  <si>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</si>
  <si>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</si>
  <si>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</si>
  <si>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</si>
  <si>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</si>
  <si>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</si>
  <si>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</si>
  <si>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</si>
  <si>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</si>
  <si>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</si>
  <si>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</si>
  <si>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</si>
  <si>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</si>
  <si>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</si>
  <si>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</si>
  <si>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</si>
  <si>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</si>
  <si>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</si>
  <si>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</si>
  <si>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</si>
  <si>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</si>
  <si>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</si>
  <si>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</si>
  <si>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</si>
  <si>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</si>
  <si>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</si>
  <si>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</si>
  <si>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</si>
  <si>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</si>
  <si>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</si>
  <si>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</si>
  <si>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</si>
  <si>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</si>
  <si>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</si>
  <si>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</si>
  <si>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</si>
  <si>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</si>
  <si>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</si>
  <si>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</si>
  <si>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</si>
  <si>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</si>
  <si>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</si>
  <si>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</si>
  <si>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</si>
  <si>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</si>
  <si>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</si>
  <si>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</si>
  <si>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</si>
  <si>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</si>
  <si>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</si>
  <si>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</si>
  <si>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</si>
  <si>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</si>
  <si>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</si>
  <si>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</si>
  <si>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</si>
  <si>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</si>
  <si>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</si>
  <si>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</si>
  <si>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</si>
  <si>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</si>
  <si>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</si>
  <si>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</si>
  <si>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</si>
  <si>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</si>
  <si>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</si>
  <si>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</si>
  <si>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</si>
  <si>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</si>
  <si>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</si>
  <si>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</si>
  <si>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</si>
  <si>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</si>
  <si>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</si>
  <si>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</si>
  <si>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</si>
  <si>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</si>
  <si>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</si>
  <si>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</si>
  <si>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</si>
  <si>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</si>
  <si>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</si>
  <si>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</si>
  <si>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</si>
  <si>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</si>
  <si>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</si>
  <si>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</si>
  <si>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</si>
  <si>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</si>
  <si>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</si>
  <si>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</si>
  <si>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</si>
  <si>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</si>
  <si>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</si>
  <si>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</si>
  <si>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</si>
  <si>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</si>
  <si>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</si>
  <si>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</si>
  <si>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</si>
  <si>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</si>
  <si>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</si>
  <si>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</si>
  <si>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</si>
  <si>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</si>
  <si>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</si>
  <si>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</si>
  <si>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</si>
  <si>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</si>
  <si>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</si>
  <si>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</si>
  <si>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</si>
  <si>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</si>
  <si>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</si>
  <si>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</si>
  <si>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</si>
  <si>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</si>
  <si>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</si>
  <si>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</si>
  <si>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</si>
  <si>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</si>
  <si>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</si>
  <si>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</si>
  <si>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</si>
  <si>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</si>
  <si>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</si>
  <si>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</si>
  <si>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</si>
  <si>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</si>
  <si>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</si>
  <si>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</si>
  <si>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</si>
  <si>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</si>
  <si>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</si>
  <si>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</si>
  <si>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</si>
  <si>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</si>
  <si>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</si>
  <si>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</si>
  <si>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</si>
  <si>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</si>
  <si>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</si>
  <si>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</si>
  <si>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</si>
  <si>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</si>
  <si>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</si>
  <si>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</si>
  <si>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</si>
  <si>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</si>
  <si>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</si>
  <si>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</si>
  <si>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</si>
  <si>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</si>
  <si>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</si>
  <si>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</si>
  <si>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</si>
  <si>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</si>
  <si>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</si>
  <si>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</si>
  <si>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</si>
  <si>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</si>
  <si>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</si>
  <si>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</si>
  <si>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</si>
  <si>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</si>
  <si>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</si>
  <si>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</si>
  <si>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</si>
  <si>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</si>
  <si>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</si>
  <si>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</si>
  <si>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</si>
  <si>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</si>
  <si>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</si>
  <si>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</si>
  <si>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</si>
  <si>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</si>
  <si>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</si>
  <si>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</si>
  <si>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</si>
  <si>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</si>
  <si>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</si>
  <si>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</si>
  <si>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</si>
  <si>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</si>
  <si>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</si>
  <si>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</si>
  <si>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</si>
  <si>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</si>
  <si>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</si>
  <si>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</si>
  <si>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</si>
  <si>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</si>
  <si>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</si>
  <si>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</si>
  <si>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</si>
  <si>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</si>
  <si>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</si>
  <si>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</si>
  <si>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</si>
  <si>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</si>
  <si>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</si>
  <si>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</si>
  <si>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</si>
  <si>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</si>
  <si>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</si>
  <si>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</si>
  <si>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</si>
  <si>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</si>
  <si>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</si>
  <si>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</si>
  <si>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</si>
  <si>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</si>
  <si>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</si>
  <si>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</si>
  <si>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</si>
  <si>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</si>
  <si>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</si>
  <si>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</si>
  <si>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</si>
  <si>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</si>
  <si>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</si>
  <si>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</si>
  <si>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</si>
  <si>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</si>
  <si>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</si>
  <si>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</si>
  <si>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</si>
  <si>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</si>
  <si>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</si>
  <si>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</si>
  <si>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</si>
  <si>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</si>
  <si>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</si>
  <si>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</si>
  <si>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</si>
  <si>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</si>
  <si>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</si>
  <si>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</si>
  <si>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</si>
  <si>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</si>
  <si>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</si>
  <si>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</si>
  <si>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</si>
  <si>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</si>
  <si>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</si>
  <si>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</si>
  <si>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</si>
  <si>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</si>
  <si>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</si>
  <si>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</si>
  <si>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</si>
  <si>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</si>
  <si>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</si>
  <si>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</si>
  <si>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</si>
  <si>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</si>
  <si>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</si>
  <si>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</si>
  <si>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</si>
  <si>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</si>
  <si>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</si>
  <si>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</si>
  <si>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</si>
  <si>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</si>
  <si>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</si>
  <si>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</si>
  <si>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</si>
  <si>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</si>
  <si>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</si>
  <si>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</si>
  <si>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</si>
  <si>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</si>
  <si>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</si>
  <si>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</si>
  <si>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</si>
  <si>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</si>
  <si>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</si>
  <si>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</si>
  <si>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</si>
  <si>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</si>
  <si>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</si>
  <si>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</si>
  <si>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</si>
  <si>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</si>
  <si>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</si>
  <si>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</si>
  <si>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</si>
  <si>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</si>
  <si>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</si>
  <si>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</si>
  <si>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</si>
  <si>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</si>
  <si>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</si>
  <si>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</si>
  <si>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</si>
  <si>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</si>
  <si>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</si>
  <si>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</si>
  <si>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</si>
  <si>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</si>
  <si>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</si>
  <si>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</si>
  <si>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</si>
  <si>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</si>
  <si>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</si>
  <si>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</si>
  <si>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</si>
  <si>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</si>
  <si>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</si>
  <si>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</si>
  <si>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</si>
  <si>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</si>
  <si>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</si>
  <si>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</si>
  <si>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</si>
  <si>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</si>
  <si>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</si>
  <si>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</si>
  <si>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</si>
  <si>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</si>
  <si>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</si>
  <si>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</si>
  <si>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</si>
  <si>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</si>
  <si>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</si>
  <si>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</si>
  <si>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</si>
  <si>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</si>
  <si>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</si>
  <si>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</si>
  <si>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</si>
  <si>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</si>
  <si>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</si>
  <si>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</si>
  <si>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</si>
  <si>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</si>
  <si>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</si>
  <si>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</si>
  <si>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</si>
  <si>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</si>
  <si>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</si>
  <si>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</si>
  <si>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</si>
  <si>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</si>
  <si>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</si>
  <si>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</si>
  <si>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</si>
  <si>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</si>
  <si>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</si>
  <si>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</si>
  <si>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</si>
  <si>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</si>
  <si>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</si>
  <si>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</si>
  <si>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</si>
  <si>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</si>
  <si>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</si>
  <si>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</si>
  <si>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</si>
  <si>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</si>
  <si>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</si>
  <si>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</si>
  <si>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</si>
  <si>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</si>
  <si>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</si>
  <si>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</si>
  <si>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</si>
  <si>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</si>
  <si>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</si>
  <si>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</si>
  <si>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</si>
  <si>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</si>
  <si>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</si>
  <si>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</si>
  <si>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</si>
  <si>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</si>
  <si>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</si>
  <si>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</si>
  <si>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</si>
  <si>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</si>
  <si>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</si>
  <si>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</si>
  <si>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</si>
  <si>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</si>
  <si>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</si>
  <si>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</si>
  <si>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</si>
  <si>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</si>
  <si>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</si>
  <si>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</si>
  <si>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</si>
  <si>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</si>
  <si>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</si>
  <si>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</si>
  <si>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</si>
  <si>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</si>
  <si>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</si>
  <si>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</si>
  <si>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</si>
  <si>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</si>
  <si>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</si>
  <si>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</si>
  <si>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</si>
  <si>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</si>
  <si>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</si>
  <si>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</si>
  <si>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</si>
  <si>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</si>
  <si>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</si>
  <si>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</si>
  <si>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</si>
  <si>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</si>
  <si>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</si>
  <si>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</si>
  <si>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</si>
  <si>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</si>
  <si>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</si>
  <si>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</si>
  <si>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</si>
  <si>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</si>
  <si>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</si>
  <si>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</si>
  <si>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</si>
  <si>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</si>
  <si>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</si>
  <si>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</si>
  <si>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</si>
  <si>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</si>
  <si>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</si>
  <si>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</si>
  <si>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</si>
  <si>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</si>
  <si>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</si>
  <si>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</si>
  <si>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</si>
  <si>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</si>
  <si>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</si>
  <si>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</si>
  <si>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</si>
  <si>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</si>
  <si>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</si>
  <si>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</si>
  <si>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</si>
  <si>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</si>
  <si>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</si>
  <si>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</si>
  <si>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</si>
  <si>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</si>
  <si>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</si>
  <si>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</si>
  <si>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</si>
  <si>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</si>
  <si>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</si>
  <si>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</si>
  <si>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</si>
  <si>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</si>
  <si>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</si>
  <si>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</si>
  <si>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</si>
  <si>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</si>
  <si>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</si>
  <si>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</si>
  <si>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</si>
  <si>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</si>
  <si>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</si>
  <si>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</si>
  <si>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</si>
  <si>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</si>
  <si>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</si>
  <si>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</si>
  <si>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</si>
  <si>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</si>
  <si>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</si>
  <si>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</si>
  <si>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</si>
  <si>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</si>
  <si>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</si>
  <si>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</si>
  <si>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</si>
  <si>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</si>
  <si>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</si>
  <si>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</si>
  <si>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</si>
  <si>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</si>
  <si>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</si>
  <si>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</si>
  <si>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</si>
  <si>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</si>
  <si>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</si>
  <si>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</si>
  <si>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</si>
  <si>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</si>
  <si>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</si>
  <si>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</si>
  <si>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</si>
  <si>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</si>
  <si>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</si>
  <si>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</si>
  <si>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</si>
  <si>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</si>
  <si>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</si>
  <si>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</si>
  <si>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</si>
  <si>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</si>
  <si>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</si>
  <si>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</si>
  <si>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</si>
  <si>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</si>
  <si>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</si>
  <si>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</si>
  <si>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</si>
  <si>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</si>
  <si>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</si>
  <si>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</si>
  <si>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</si>
  <si>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</si>
  <si>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</si>
  <si>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</si>
  <si>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</si>
  <si>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</si>
  <si>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</si>
  <si>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</si>
  <si>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</si>
  <si>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</si>
  <si>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</si>
  <si>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</si>
  <si>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</si>
  <si>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</si>
  <si>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</si>
  <si>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</si>
  <si>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</si>
  <si>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</si>
  <si>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</si>
  <si>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</si>
  <si>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</si>
  <si>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</si>
  <si>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</si>
  <si>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</si>
  <si>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</si>
  <si>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</si>
  <si>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</si>
  <si>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</si>
  <si>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</si>
  <si>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</si>
  <si>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</si>
  <si>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</si>
  <si>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</si>
  <si>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</si>
  <si>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</si>
  <si>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</si>
  <si>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</si>
  <si>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</si>
  <si>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</si>
  <si>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</si>
  <si>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</si>
  <si>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</si>
  <si>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</si>
  <si>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</si>
  <si>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</si>
  <si>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</si>
  <si>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</si>
  <si>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</si>
  <si>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</si>
  <si>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</si>
  <si>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</si>
  <si>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</si>
  <si>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</si>
  <si>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</si>
  <si>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</si>
  <si>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</si>
  <si>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</si>
  <si>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</si>
  <si>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</si>
  <si>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</si>
  <si>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</si>
  <si>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</si>
  <si>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</si>
  <si>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</si>
  <si>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</si>
  <si>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</si>
  <si>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</si>
  <si>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</si>
  <si>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</si>
  <si>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</si>
  <si>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</si>
  <si>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</si>
  <si>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</si>
  <si>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</si>
  <si>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</si>
  <si>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</si>
  <si>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</si>
  <si>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</si>
  <si>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</si>
  <si>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</si>
  <si>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</si>
  <si>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</si>
  <si>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</si>
  <si>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</si>
  <si>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</si>
  <si>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</si>
  <si>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</si>
  <si>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</si>
  <si>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</si>
  <si>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</si>
  <si>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</si>
  <si>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</si>
  <si>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</si>
  <si>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</si>
  <si>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</si>
  <si>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</si>
  <si>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</si>
  <si>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</si>
  <si>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</si>
  <si>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</si>
  <si>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</si>
  <si>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</si>
  <si>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</si>
  <si>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</si>
  <si>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</si>
  <si>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</si>
  <si>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</si>
  <si>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</si>
  <si>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</si>
  <si>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</si>
  <si>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</si>
  <si>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</si>
  <si>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</si>
  <si>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</si>
  <si>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</si>
  <si>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</si>
  <si>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</si>
  <si>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</si>
  <si>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</si>
  <si>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</si>
  <si>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</si>
  <si>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</si>
  <si>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</si>
  <si>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</si>
  <si>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</si>
  <si>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</si>
  <si>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</si>
  <si>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</si>
  <si>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</si>
  <si>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</si>
  <si>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</si>
  <si>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</si>
  <si>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</si>
  <si>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</si>
  <si>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</si>
  <si>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</si>
  <si>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</si>
  <si>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</si>
  <si>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</si>
  <si>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</si>
  <si>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</si>
  <si>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</si>
  <si>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</si>
  <si>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</si>
  <si>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</si>
  <si>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</si>
  <si>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</si>
  <si>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</si>
  <si>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</si>
  <si>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</si>
  <si>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</si>
  <si>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</si>
  <si>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</si>
  <si>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</si>
  <si>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</si>
  <si>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</si>
  <si>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</si>
  <si>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</si>
  <si>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</si>
  <si>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</si>
  <si>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</si>
  <si>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</si>
  <si>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</si>
  <si>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</si>
  <si>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</si>
  <si>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</si>
  <si>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</si>
  <si>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</si>
  <si>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</si>
  <si>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</si>
  <si>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</si>
  <si>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</si>
  <si>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</si>
  <si>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</si>
  <si>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</si>
  <si>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</si>
  <si>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</si>
  <si>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</si>
  <si>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</si>
  <si>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</si>
  <si>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</si>
  <si>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</si>
  <si>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</si>
  <si>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</si>
  <si>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</si>
  <si>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</si>
  <si>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</si>
  <si>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</si>
  <si>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</si>
  <si>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</si>
  <si>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</si>
  <si>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</si>
  <si>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</si>
  <si>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</si>
  <si>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</si>
  <si>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</si>
  <si>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</si>
  <si>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</si>
  <si>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</si>
  <si>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</si>
  <si>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</si>
  <si>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</si>
  <si>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</si>
  <si>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</si>
  <si>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</si>
  <si>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</si>
  <si>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</si>
  <si>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</si>
  <si>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</si>
  <si>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</si>
  <si>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</si>
  <si>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</si>
  <si>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</si>
  <si>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</si>
  <si>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</si>
  <si>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</si>
  <si>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</si>
  <si>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</si>
  <si>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</si>
  <si>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</si>
  <si>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</si>
  <si>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</si>
  <si>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</si>
  <si>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</si>
  <si>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</si>
  <si>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</si>
  <si>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</si>
  <si>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</si>
  <si>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</si>
  <si>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</si>
  <si>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</si>
  <si>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</si>
  <si>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</si>
  <si>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</si>
  <si>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</si>
  <si>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</si>
  <si>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</si>
  <si>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</si>
  <si>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</si>
  <si>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</si>
  <si>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</si>
  <si>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</si>
  <si>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</si>
  <si>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</si>
  <si>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</si>
  <si>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</si>
  <si>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</si>
  <si>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</si>
  <si>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</si>
  <si>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</si>
  <si>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</si>
  <si>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</si>
  <si>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</si>
  <si>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</si>
  <si>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</si>
  <si>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</si>
  <si>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</si>
  <si>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</si>
  <si>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</si>
  <si>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</si>
  <si>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</si>
  <si>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</si>
  <si>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</si>
  <si>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</si>
  <si>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</si>
  <si>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</si>
  <si>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</si>
  <si>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</si>
  <si>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</si>
  <si>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</si>
  <si>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</si>
  <si>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</si>
  <si>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</si>
  <si>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</si>
  <si>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</si>
  <si>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</si>
  <si>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</si>
  <si>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</si>
  <si>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</si>
  <si>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</si>
  <si>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</si>
  <si>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</si>
  <si>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</si>
  <si>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</si>
  <si>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</si>
  <si>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</si>
  <si>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</si>
  <si>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</si>
  <si>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</si>
  <si>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</si>
  <si>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</si>
  <si>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</si>
  <si>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</si>
  <si>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</si>
  <si>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</si>
  <si>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</si>
  <si>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</si>
  <si>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</si>
  <si>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</si>
  <si>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</si>
  <si>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</si>
  <si>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</si>
  <si>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</si>
  <si>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</si>
  <si>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</si>
  <si>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</si>
  <si>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</si>
  <si>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</si>
  <si>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</si>
  <si>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</si>
  <si>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</si>
  <si>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</si>
  <si>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</si>
  <si>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</si>
  <si>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</si>
  <si>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</si>
  <si>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</si>
  <si>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</si>
  <si>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</si>
  <si>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</si>
  <si>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</si>
  <si>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</si>
  <si>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</si>
  <si>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</si>
  <si>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</si>
  <si>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</si>
  <si>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</si>
  <si>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</si>
  <si>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</si>
  <si>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</si>
  <si>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</si>
  <si>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</si>
  <si>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</si>
  <si>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</si>
  <si>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</si>
  <si>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</si>
  <si>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</si>
  <si>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</si>
  <si>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</si>
  <si>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</si>
  <si>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</si>
  <si>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</si>
  <si>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</si>
  <si>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</si>
  <si>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</si>
  <si>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</si>
  <si>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</si>
  <si>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</si>
  <si>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</si>
  <si>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</si>
  <si>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</si>
  <si>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</si>
  <si>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</si>
  <si>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</si>
  <si>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</si>
  <si>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</si>
  <si>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</si>
  <si>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</si>
  <si>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</si>
  <si>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</si>
  <si>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</si>
  <si>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</si>
  <si>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</si>
  <si>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</si>
  <si>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</si>
  <si>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</si>
  <si>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</si>
  <si>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</si>
  <si>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</si>
  <si>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</si>
  <si>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</si>
  <si>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</si>
  <si>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</si>
  <si>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</si>
  <si>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</si>
  <si>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</si>
  <si>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</si>
  <si>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</si>
  <si>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</si>
  <si>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</si>
  <si>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</si>
  <si>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</si>
  <si>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</si>
  <si>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</si>
  <si>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</si>
  <si>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</si>
  <si>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</si>
  <si>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</si>
  <si>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</si>
  <si>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</si>
  <si>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</si>
  <si>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</si>
  <si>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</si>
  <si>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</si>
  <si>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</si>
  <si>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</si>
  <si>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</si>
  <si>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</si>
  <si>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</si>
  <si>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</si>
  <si>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</si>
  <si>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</si>
  <si>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</si>
  <si>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</si>
  <si>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</si>
  <si>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</si>
  <si>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</si>
  <si>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</si>
  <si>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</si>
  <si>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</si>
  <si>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</si>
  <si>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</si>
  <si>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</si>
  <si>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</si>
  <si>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</si>
  <si>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</si>
  <si>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</si>
  <si>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</si>
  <si>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</si>
  <si>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</si>
  <si>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</si>
  <si>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</si>
  <si>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</si>
  <si>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</si>
  <si>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</si>
  <si>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</si>
  <si>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</si>
  <si>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</si>
  <si>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</si>
  <si>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</si>
  <si>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</si>
  <si>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</si>
  <si>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</si>
  <si>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</si>
  <si>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</si>
  <si>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</si>
  <si>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</si>
  <si>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</si>
  <si>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</si>
  <si>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</si>
  <si>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</si>
  <si>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</si>
  <si>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</si>
  <si>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</si>
  <si>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</si>
  <si>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</si>
  <si>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</si>
  <si>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</si>
  <si>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</si>
  <si>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</si>
  <si>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</si>
  <si>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</si>
  <si>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</si>
  <si>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</si>
  <si>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</si>
  <si>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</si>
  <si>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</si>
  <si>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</si>
  <si>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</si>
  <si>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</si>
  <si>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</si>
  <si>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</si>
  <si>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</si>
  <si>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</si>
  <si>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</si>
  <si>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</si>
  <si>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</si>
  <si>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</si>
  <si>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</si>
  <si>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</si>
  <si>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</si>
  <si>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</si>
  <si>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</si>
  <si>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</si>
  <si>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</si>
  <si>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</si>
  <si>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</si>
  <si>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</si>
  <si>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</si>
  <si>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</si>
  <si>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</si>
  <si>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</si>
  <si>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</si>
  <si>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</si>
  <si>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</si>
  <si>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</si>
  <si>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</si>
  <si>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</si>
  <si>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</si>
  <si>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</si>
  <si>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</si>
  <si>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</si>
  <si>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</si>
  <si>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</si>
  <si>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</si>
  <si>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</si>
  <si>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</si>
  <si>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</si>
  <si>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</si>
  <si>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</si>
  <si>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</si>
  <si>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</si>
  <si>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</si>
  <si>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</si>
  <si>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</si>
  <si>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</si>
  <si>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</si>
  <si>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</si>
  <si>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</si>
  <si>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</si>
  <si>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</si>
  <si>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</si>
  <si>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</si>
  <si>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</si>
  <si>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</si>
  <si>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</si>
  <si>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</si>
  <si>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</si>
  <si>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</si>
  <si>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</si>
  <si>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</si>
  <si>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</si>
  <si>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</si>
  <si>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</si>
  <si>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</si>
  <si>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</si>
  <si>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</si>
  <si>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</si>
  <si>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</si>
  <si>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</si>
  <si>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</si>
  <si>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</si>
  <si>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</si>
  <si>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</si>
  <si>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</si>
  <si>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</si>
  <si>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</si>
  <si>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</si>
  <si>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</si>
  <si>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</si>
  <si>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</si>
  <si>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</si>
  <si>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</si>
  <si>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</si>
  <si>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</si>
  <si>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</si>
  <si>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</si>
  <si>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</si>
  <si>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</si>
  <si>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</si>
  <si>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</si>
  <si>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</si>
  <si>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</si>
  <si>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</si>
  <si>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</si>
  <si>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</si>
  <si>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</si>
  <si>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</si>
  <si>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</si>
  <si>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</si>
  <si>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</si>
  <si>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</si>
  <si>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</si>
  <si>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</si>
  <si>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</si>
  <si>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</si>
  <si>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</si>
  <si>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</si>
  <si>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</si>
  <si>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</si>
  <si>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</si>
  <si>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</si>
  <si>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</si>
  <si>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</si>
  <si>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</si>
  <si>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</si>
  <si>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</si>
  <si>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</si>
  <si>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</si>
  <si>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</si>
  <si>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</si>
  <si>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</si>
  <si>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</si>
  <si>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</si>
  <si>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</si>
  <si>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</si>
  <si>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</si>
  <si>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</si>
  <si>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</si>
  <si>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</si>
  <si>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</si>
  <si>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</si>
  <si>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</si>
  <si>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</si>
  <si>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</si>
  <si>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</si>
  <si>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</si>
  <si>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</si>
  <si>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</si>
  <si>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</si>
  <si>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</si>
  <si>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</si>
  <si>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</si>
  <si>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</si>
  <si>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</si>
  <si>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</si>
  <si>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</si>
  <si>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</si>
  <si>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</si>
  <si>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</si>
  <si>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</si>
  <si>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</si>
  <si>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</si>
  <si>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</si>
  <si>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</si>
  <si>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</si>
  <si>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</si>
  <si>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</si>
  <si>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</si>
  <si>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</si>
  <si>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</si>
  <si>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</si>
  <si>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</si>
  <si>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</si>
  <si>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</si>
  <si>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</si>
  <si>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</si>
  <si>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</si>
  <si>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</si>
  <si>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</si>
  <si>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</si>
  <si>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</si>
  <si>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</si>
  <si>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</si>
  <si>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</si>
  <si>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</si>
  <si>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</si>
  <si>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</si>
  <si>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</si>
  <si>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</si>
  <si>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</si>
  <si>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</si>
  <si>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</si>
  <si>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</si>
  <si>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</si>
  <si>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</si>
  <si>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</si>
  <si>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</si>
  <si>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</si>
  <si>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</si>
  <si>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</si>
  <si>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</si>
  <si>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</si>
  <si>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</si>
  <si>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</si>
  <si>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</si>
  <si>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</si>
  <si>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</si>
  <si>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</si>
  <si>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</si>
  <si>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</si>
  <si>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</si>
  <si>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</si>
  <si>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</si>
  <si>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</si>
  <si>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</si>
  <si>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</si>
  <si>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</si>
  <si>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</si>
  <si>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</si>
  <si>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</si>
  <si>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</si>
  <si>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</si>
  <si>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</si>
  <si>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</si>
  <si>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</si>
  <si>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</si>
  <si>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</si>
  <si>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</si>
  <si>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</si>
  <si>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</si>
  <si>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</si>
  <si>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</si>
  <si>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</si>
  <si>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</si>
  <si>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</si>
  <si>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</si>
  <si>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</si>
  <si>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</si>
  <si>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</si>
  <si>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</si>
  <si>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</si>
  <si>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</si>
  <si>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</si>
  <si>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</si>
  <si>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</si>
  <si>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</si>
  <si>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</si>
  <si>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</si>
  <si>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</si>
  <si>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</si>
  <si>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</si>
  <si>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</si>
  <si>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</si>
  <si>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</si>
  <si>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</si>
  <si>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</si>
  <si>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</si>
  <si>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</si>
  <si>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</si>
  <si>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</si>
  <si>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</si>
  <si>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</si>
  <si>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</si>
  <si>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</si>
  <si>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</si>
  <si>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</si>
  <si>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</si>
  <si>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</si>
  <si>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</si>
  <si>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</si>
  <si>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</si>
  <si>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</si>
  <si>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</si>
  <si>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</si>
  <si>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</si>
  <si>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</si>
  <si>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</si>
  <si>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</si>
  <si>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</si>
  <si>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</si>
  <si>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</si>
  <si>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</si>
  <si>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</si>
  <si>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</si>
  <si>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</si>
  <si>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</si>
  <si>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</si>
  <si>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</si>
  <si>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</si>
  <si>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</si>
  <si>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</si>
  <si>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</si>
  <si>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</si>
  <si>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</si>
  <si>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</si>
  <si>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</si>
  <si>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</si>
  <si>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</si>
  <si>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</si>
  <si>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</si>
  <si>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</si>
  <si>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</si>
  <si>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</si>
  <si>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</si>
  <si>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</si>
  <si>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</si>
  <si>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</si>
  <si>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</si>
  <si>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</si>
  <si>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</si>
  <si>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</si>
  <si>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</si>
  <si>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</si>
  <si>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</si>
  <si>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</si>
  <si>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</si>
  <si>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</si>
  <si>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</si>
  <si>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</si>
  <si>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</si>
  <si>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</si>
  <si>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</si>
  <si>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</si>
  <si>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</si>
  <si>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</si>
  <si>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</si>
  <si>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</si>
  <si>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</si>
  <si>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</si>
  <si>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</si>
  <si>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</si>
  <si>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</si>
  <si>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</si>
  <si>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</si>
  <si>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</si>
  <si>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</si>
  <si>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</si>
  <si>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</si>
  <si>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</si>
  <si>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</si>
  <si>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</si>
  <si>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</si>
  <si>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</si>
  <si>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</si>
  <si>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</si>
  <si>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</si>
  <si>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</si>
  <si>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</si>
  <si>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</si>
  <si>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</si>
  <si>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</si>
  <si>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</si>
  <si>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</si>
  <si>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</si>
  <si>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</si>
  <si>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</si>
  <si>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</si>
  <si>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</si>
  <si>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</si>
  <si>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</si>
  <si>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</si>
  <si>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</si>
  <si>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</si>
  <si>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</si>
  <si>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</si>
  <si>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</si>
  <si>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</si>
  <si>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</si>
  <si>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</si>
  <si>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</si>
  <si>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</si>
  <si>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</si>
  <si>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</si>
  <si>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</si>
  <si>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</si>
  <si>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</si>
  <si>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</si>
  <si>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</si>
  <si>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</si>
  <si>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</si>
  <si>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</si>
  <si>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</si>
  <si>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</si>
  <si>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</si>
  <si>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</si>
  <si>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</si>
  <si>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</si>
  <si>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</si>
  <si>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</si>
  <si>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</si>
  <si>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</si>
  <si>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</si>
  <si>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</si>
  <si>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</si>
  <si>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</si>
  <si>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</si>
  <si>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</si>
  <si>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</si>
  <si>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</si>
  <si>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</si>
  <si>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</si>
  <si>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</si>
  <si>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</si>
  <si>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</si>
  <si>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</si>
  <si>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</si>
  <si>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</si>
  <si>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</si>
  <si>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</si>
  <si>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</si>
  <si>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</si>
  <si>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</si>
  <si>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</si>
  <si>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</si>
  <si>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</si>
  <si>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</si>
  <si>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</si>
  <si>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</si>
  <si>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</si>
  <si>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</si>
  <si>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</si>
  <si>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</si>
  <si>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</si>
  <si>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</si>
  <si>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</si>
  <si>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</si>
  <si>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</si>
  <si>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</si>
  <si>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</si>
  <si>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</si>
  <si>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</si>
  <si>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</si>
  <si>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</si>
  <si>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</si>
  <si>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</si>
  <si>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</si>
  <si>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</si>
  <si>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</si>
  <si>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</si>
  <si>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</si>
  <si>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</si>
  <si>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</si>
  <si>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</si>
  <si>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</si>
  <si>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</si>
  <si>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</si>
  <si>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</si>
  <si>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</si>
  <si>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</si>
  <si>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</si>
  <si>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</si>
  <si>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</si>
  <si>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</si>
  <si>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</si>
  <si>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</si>
  <si>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</si>
  <si>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</si>
  <si>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</si>
  <si>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</si>
  <si>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</si>
  <si>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</si>
  <si>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</si>
  <si>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</si>
  <si>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</si>
  <si>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</si>
  <si>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</si>
  <si>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</si>
  <si>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</si>
  <si>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</si>
  <si>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</si>
  <si>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</si>
  <si>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</si>
  <si>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</si>
  <si>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</si>
  <si>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</si>
  <si>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</si>
  <si>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</si>
  <si>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</si>
  <si>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</si>
  <si>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</si>
  <si>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</si>
  <si>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</si>
  <si>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</si>
  <si>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</si>
  <si>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</si>
  <si>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</si>
  <si>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</si>
  <si>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</si>
  <si>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</si>
  <si>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</si>
  <si>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</si>
  <si>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</si>
  <si>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</si>
  <si>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</si>
  <si>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</si>
  <si>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</si>
  <si>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</si>
  <si>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</si>
  <si>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</si>
  <si>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</si>
  <si>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</si>
  <si>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</si>
  <si>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</si>
  <si>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</si>
  <si>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</si>
  <si>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</si>
  <si>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</si>
  <si>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</si>
  <si>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</si>
  <si>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</si>
  <si>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</si>
  <si>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</si>
  <si>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</si>
  <si>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</si>
  <si>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</si>
  <si>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</si>
  <si>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</si>
  <si>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</si>
  <si>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</si>
  <si>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</si>
  <si>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</si>
  <si>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</si>
  <si>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</si>
  <si>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</si>
  <si>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</si>
  <si>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</si>
  <si>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</si>
  <si>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</si>
  <si>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</si>
  <si>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</si>
  <si>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</si>
  <si>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</si>
  <si>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</si>
  <si>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</si>
  <si>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</si>
  <si>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</si>
  <si>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</si>
  <si>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</si>
  <si>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</si>
  <si>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</si>
  <si>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</si>
  <si>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</si>
  <si>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</si>
  <si>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</si>
  <si>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</si>
  <si>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</si>
  <si>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</si>
  <si>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</si>
  <si>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</si>
  <si>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</si>
  <si>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</si>
  <si>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</si>
  <si>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</si>
  <si>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</si>
  <si>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</si>
  <si>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</si>
  <si>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</si>
  <si>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</si>
  <si>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</si>
  <si>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</si>
  <si>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</si>
  <si>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</si>
  <si>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</si>
  <si>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</si>
  <si>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</si>
  <si>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</si>
  <si>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</si>
  <si>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</si>
  <si>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</si>
  <si>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</si>
  <si>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</si>
  <si>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</si>
  <si>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</si>
  <si>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</si>
  <si>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</si>
  <si>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</si>
  <si>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</si>
  <si>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</si>
  <si>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</si>
  <si>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</si>
  <si>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</si>
  <si>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</si>
  <si>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</si>
  <si>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</si>
  <si>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</si>
  <si>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</si>
  <si>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</si>
  <si>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</si>
  <si>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</si>
  <si>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</si>
  <si>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</si>
  <si>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</si>
  <si>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</si>
  <si>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</si>
  <si>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</si>
  <si>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</si>
  <si>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</si>
  <si>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</si>
  <si>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</si>
  <si>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</si>
  <si>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</si>
  <si>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</si>
  <si>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</si>
  <si>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</si>
  <si>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</si>
  <si>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</si>
  <si>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</si>
  <si>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</si>
  <si>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</si>
  <si>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</si>
  <si>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</si>
  <si>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</si>
  <si>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</si>
  <si>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</si>
  <si>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</si>
  <si>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</si>
  <si>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</si>
  <si>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</si>
  <si>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</si>
  <si>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</si>
  <si>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</si>
  <si>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</si>
  <si>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</si>
  <si>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</si>
  <si>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</si>
  <si>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</si>
  <si>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</si>
  <si>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</si>
  <si>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</si>
  <si>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</si>
  <si>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</si>
  <si>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</si>
  <si>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</si>
  <si>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</si>
  <si>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</si>
  <si>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</si>
  <si>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</si>
  <si>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</si>
  <si>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</si>
  <si>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</si>
  <si>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</si>
  <si>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</si>
  <si>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</si>
  <si>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</si>
  <si>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</si>
  <si>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</si>
  <si>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</si>
  <si>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</si>
  <si>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</si>
  <si>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</si>
  <si>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</si>
  <si>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</si>
  <si>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</si>
  <si>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</si>
  <si>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</si>
  <si>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</si>
  <si>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</si>
  <si>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</si>
  <si>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</si>
  <si>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</si>
  <si>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</si>
  <si>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</si>
  <si>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</si>
  <si>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</si>
  <si>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</si>
  <si>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</si>
  <si>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</si>
  <si>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</si>
  <si>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</si>
  <si>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</si>
  <si>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</si>
  <si>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</si>
  <si>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</si>
  <si>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</si>
  <si>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</si>
  <si>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</si>
  <si>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</si>
  <si>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</si>
  <si>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</si>
  <si>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</si>
  <si>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</si>
  <si>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</si>
  <si>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</si>
  <si>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</si>
  <si>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</si>
  <si>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</si>
  <si>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</si>
  <si>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</si>
  <si>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</si>
  <si>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</si>
  <si>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</si>
  <si>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</si>
  <si>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</si>
  <si>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</si>
  <si>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</si>
  <si>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</si>
  <si>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</si>
  <si>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</si>
  <si>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</si>
  <si>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</si>
  <si>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</si>
  <si>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</si>
  <si>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</si>
  <si>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</si>
  <si>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</si>
  <si>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</si>
  <si>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</si>
  <si>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</si>
  <si>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</si>
  <si>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</si>
  <si>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</si>
  <si>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</si>
  <si>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</si>
  <si>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</si>
  <si>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</si>
  <si>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</si>
  <si>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</si>
  <si>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</si>
  <si>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</si>
  <si>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</si>
  <si>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</si>
  <si>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</si>
  <si>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</si>
  <si>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</si>
  <si>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</si>
  <si>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</si>
  <si>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</si>
  <si>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</si>
  <si>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</si>
  <si>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</si>
  <si>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</si>
  <si>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</si>
  <si>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</si>
  <si>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</si>
  <si>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</si>
  <si>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</si>
  <si>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</si>
  <si>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</si>
  <si>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</si>
  <si>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</si>
  <si>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</si>
  <si>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</si>
  <si>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</si>
  <si>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</si>
  <si>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</si>
  <si>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</si>
  <si>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</si>
  <si>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</si>
  <si>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</si>
  <si>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</si>
  <si>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</si>
  <si>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</si>
  <si>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</si>
  <si>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</si>
  <si>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</si>
  <si>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</si>
  <si>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</si>
  <si>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</si>
  <si>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</si>
  <si>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</si>
  <si>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</si>
  <si>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</si>
  <si>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</si>
  <si>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</si>
  <si>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</si>
  <si>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</si>
  <si>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</si>
  <si>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</si>
  <si>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</si>
  <si>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</si>
  <si>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</si>
  <si>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</si>
  <si>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</si>
  <si>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</si>
  <si>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</si>
  <si>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</si>
  <si>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</si>
  <si>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</si>
  <si>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</si>
  <si>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</si>
  <si>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</si>
  <si>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</si>
  <si>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</si>
  <si>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</si>
  <si>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</si>
  <si>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</si>
  <si>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</si>
  <si>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</si>
  <si>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</si>
  <si>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</si>
  <si>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</si>
  <si>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</si>
  <si>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</si>
  <si>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</si>
  <si>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</si>
  <si>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</si>
  <si>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</si>
  <si>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</si>
  <si>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</si>
  <si>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</si>
  <si>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</si>
  <si>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</si>
  <si>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</si>
  <si>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</si>
  <si>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</si>
  <si>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</si>
  <si>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</si>
  <si>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</si>
  <si>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</si>
  <si>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</si>
  <si>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</si>
  <si>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</si>
  <si>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</si>
  <si>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</si>
  <si>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</si>
  <si>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</si>
  <si>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</si>
  <si>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</si>
  <si>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</si>
  <si>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</si>
  <si>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</si>
  <si>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</si>
  <si>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</si>
  <si>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</si>
  <si>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</si>
  <si>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</si>
  <si>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</si>
  <si>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</si>
  <si>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</si>
  <si>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</si>
  <si>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</si>
  <si>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</si>
  <si>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</si>
  <si>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</si>
  <si>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</si>
  <si>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</si>
  <si>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</si>
  <si>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</si>
  <si>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</si>
  <si>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</si>
  <si>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</si>
  <si>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</si>
  <si>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</si>
  <si>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</si>
  <si>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</si>
  <si>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</si>
  <si>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</si>
  <si>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</si>
  <si>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</si>
  <si>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</si>
  <si>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</si>
  <si>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</si>
  <si>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</si>
  <si>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</si>
  <si>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</si>
  <si>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</si>
  <si>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</si>
  <si>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</si>
  <si>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</si>
  <si>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</si>
  <si>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</si>
  <si>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</si>
  <si>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</si>
  <si>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</si>
  <si>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</si>
  <si>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</si>
  <si>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</si>
  <si>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</si>
  <si>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</si>
  <si>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</si>
  <si>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</si>
  <si>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</si>
  <si>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</si>
  <si>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</si>
  <si>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</si>
  <si>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</si>
  <si>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</si>
  <si>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</si>
  <si>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</si>
  <si>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</si>
  <si>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</si>
  <si>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</si>
  <si>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</si>
  <si>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</si>
  <si>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</si>
  <si>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</si>
  <si>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</si>
  <si>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</si>
  <si>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</si>
  <si>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</si>
  <si>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</si>
  <si>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</si>
  <si>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</si>
  <si>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</si>
  <si>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</si>
  <si>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</si>
  <si>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</si>
  <si>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</si>
  <si>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</si>
  <si>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</si>
  <si>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</si>
  <si>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</si>
  <si>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</si>
  <si>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</si>
  <si>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</si>
  <si>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</si>
  <si>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</si>
  <si>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</si>
  <si>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</si>
  <si>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</si>
  <si>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</si>
  <si>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</si>
  <si>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</si>
  <si>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</si>
  <si>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</si>
  <si>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</si>
  <si>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</si>
  <si>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</si>
  <si>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</si>
  <si>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</si>
  <si>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</si>
  <si>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</si>
  <si>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</si>
  <si>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</si>
  <si>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</si>
  <si>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</si>
  <si>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</si>
  <si>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</si>
  <si>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</si>
  <si>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</si>
  <si>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</si>
  <si>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</si>
  <si>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</si>
  <si>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</si>
  <si>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</si>
  <si>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</si>
  <si>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</si>
  <si>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</si>
  <si>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</si>
  <si>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</si>
  <si>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</si>
  <si>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</si>
  <si>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</si>
  <si>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</si>
  <si>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</si>
  <si>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</si>
  <si>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</si>
  <si>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</si>
  <si>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</si>
  <si>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</si>
  <si>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</si>
  <si>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</si>
  <si>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</si>
  <si>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</si>
  <si>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</si>
  <si>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</si>
  <si>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</si>
  <si>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</si>
  <si>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</si>
  <si>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</si>
  <si>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</si>
  <si>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</si>
  <si>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</si>
  <si>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</si>
  <si>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</si>
  <si>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</si>
  <si>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</si>
  <si>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</si>
  <si>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</si>
  <si>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</si>
  <si>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</si>
  <si>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</si>
  <si>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</si>
  <si>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</si>
  <si>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</si>
  <si>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</si>
  <si>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</si>
  <si>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</si>
  <si>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</si>
  <si>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</si>
  <si>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</si>
  <si>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</si>
  <si>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</si>
  <si>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</si>
  <si>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</si>
  <si>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</si>
  <si>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</si>
  <si>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</si>
  <si>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</si>
  <si>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</si>
  <si>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</si>
  <si>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</si>
  <si>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</si>
  <si>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</si>
  <si>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</si>
  <si>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</si>
  <si>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</si>
  <si>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</si>
  <si>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</si>
  <si>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</si>
  <si>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</si>
  <si>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</si>
  <si>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</si>
  <si>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</si>
  <si>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</si>
  <si>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</si>
  <si>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</si>
  <si>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</si>
  <si>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</si>
  <si>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</si>
  <si>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</si>
  <si>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</si>
  <si>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</si>
  <si>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</si>
  <si>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</si>
  <si>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</si>
  <si>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</si>
  <si>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</si>
  <si>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</si>
  <si>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</si>
  <si>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</si>
  <si>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</si>
  <si>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</si>
  <si>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</si>
  <si>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</si>
  <si>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</si>
  <si>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</si>
  <si>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</si>
  <si>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</si>
  <si>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</si>
  <si>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</si>
  <si>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</si>
  <si>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</si>
  <si>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</si>
  <si>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</si>
  <si>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</si>
  <si>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</si>
  <si>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</si>
  <si>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</si>
  <si>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</si>
  <si>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</si>
  <si>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</si>
  <si>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</si>
  <si>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</si>
  <si>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</si>
  <si>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</si>
  <si>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</si>
  <si>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</si>
  <si>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</si>
  <si>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</si>
  <si>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</si>
  <si>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</si>
  <si>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</si>
  <si>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</si>
  <si>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</si>
  <si>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</si>
  <si>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</si>
  <si>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</si>
  <si>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</si>
  <si>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</si>
  <si>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</si>
  <si>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</si>
  <si>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</si>
  <si>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</si>
  <si>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</si>
  <si>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</si>
  <si>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</si>
  <si>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</si>
  <si>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</si>
  <si>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</si>
  <si>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</si>
  <si>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</si>
  <si>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</si>
  <si>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</si>
  <si>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</si>
  <si>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</si>
  <si>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</si>
  <si>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</si>
  <si>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</si>
  <si>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</si>
  <si>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</si>
  <si>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</si>
  <si>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</si>
  <si>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</si>
  <si>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</si>
  <si>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</si>
  <si>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</si>
  <si>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</si>
  <si>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</si>
  <si>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</si>
  <si>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</si>
  <si>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</si>
  <si>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</si>
  <si>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</si>
  <si>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</si>
  <si>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</si>
  <si>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</si>
  <si>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</si>
  <si>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</si>
  <si>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</si>
  <si>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</si>
  <si>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</si>
  <si>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</si>
  <si>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</si>
  <si>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</si>
  <si>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</si>
  <si>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</si>
  <si>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</si>
  <si>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</si>
  <si>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</si>
  <si>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</si>
  <si>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</si>
  <si>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</si>
  <si>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</si>
  <si>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</si>
  <si>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</si>
  <si>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</si>
  <si>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</si>
  <si>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</si>
  <si>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</si>
  <si>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</si>
  <si>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</si>
  <si>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</si>
  <si>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</si>
  <si>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</si>
  <si>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</si>
  <si>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</si>
  <si>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</si>
  <si>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</si>
  <si>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</si>
  <si>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</si>
  <si>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</si>
  <si>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</si>
  <si>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</si>
  <si>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</si>
  <si>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</si>
  <si>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</si>
  <si>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</si>
  <si>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</si>
  <si>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</si>
  <si>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</si>
  <si>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</si>
  <si>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</si>
  <si>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</si>
  <si>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</si>
  <si>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</si>
  <si>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</si>
  <si>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</si>
  <si>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</si>
  <si>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</si>
  <si>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</si>
  <si>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</si>
  <si>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</si>
  <si>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</si>
  <si>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</si>
  <si>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</si>
  <si>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</si>
  <si>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</si>
  <si>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</si>
  <si>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</si>
  <si>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</si>
  <si>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</si>
  <si>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</si>
  <si>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</si>
  <si>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</si>
  <si>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</si>
  <si>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</si>
  <si>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</si>
  <si>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</si>
  <si>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</si>
  <si>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</si>
  <si>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</si>
  <si>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</si>
  <si>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</si>
  <si>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</si>
  <si>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</si>
  <si>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</si>
  <si>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</si>
  <si>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</si>
  <si>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</si>
  <si>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</si>
  <si>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</si>
  <si>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</si>
  <si>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</si>
  <si>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</si>
  <si>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</si>
  <si>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</si>
  <si>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</si>
  <si>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</si>
  <si>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</si>
  <si>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</si>
  <si>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</si>
  <si>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</si>
  <si>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</si>
  <si>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</si>
  <si>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</si>
  <si>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</si>
  <si>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</si>
  <si>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</si>
  <si>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</si>
  <si>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</si>
  <si>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</si>
  <si>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</si>
  <si>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</si>
  <si>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</si>
  <si>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</si>
  <si>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</si>
  <si>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</si>
  <si>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</si>
  <si>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</si>
  <si>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</si>
  <si>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</si>
  <si>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</si>
  <si>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</si>
  <si>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</si>
  <si>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</si>
  <si>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</si>
  <si>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</si>
  <si>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</si>
  <si>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</si>
  <si>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</si>
  <si>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</si>
  <si>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</si>
  <si>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</si>
  <si>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</si>
  <si>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</si>
  <si>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</si>
  <si>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</si>
  <si>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</si>
  <si>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</si>
  <si>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</si>
  <si>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</si>
  <si>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</si>
  <si>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</si>
  <si>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</si>
  <si>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</si>
  <si>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</si>
  <si>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</si>
  <si>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</si>
  <si>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</si>
  <si>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</si>
  <si>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</si>
  <si>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</si>
  <si>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</si>
  <si>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</si>
  <si>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</si>
  <si>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</si>
  <si>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</si>
  <si>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</si>
  <si>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</si>
  <si>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</si>
  <si>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</si>
  <si>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</si>
  <si>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</si>
  <si>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</si>
  <si>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</si>
  <si>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</si>
  <si>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</si>
  <si>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</si>
  <si>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</si>
  <si>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</si>
  <si>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</si>
  <si>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</si>
  <si>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</si>
  <si>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</si>
  <si>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</si>
  <si>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</si>
  <si>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</si>
  <si>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</si>
  <si>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</si>
  <si>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</si>
  <si>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</si>
  <si>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</si>
  <si>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</si>
  <si>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</si>
  <si>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</si>
  <si>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</si>
  <si>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</si>
  <si>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</si>
  <si>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</si>
  <si>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</si>
  <si>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</si>
  <si>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</si>
  <si>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</si>
  <si>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</si>
  <si>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</si>
  <si>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</si>
  <si>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</si>
  <si>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</si>
  <si>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</si>
  <si>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</si>
  <si>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</si>
  <si>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</si>
  <si>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</si>
  <si>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</si>
  <si>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</si>
  <si>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</si>
  <si>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</si>
  <si>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</si>
  <si>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</si>
  <si>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</si>
  <si>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</si>
  <si>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</si>
  <si>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</si>
  <si>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</si>
  <si>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</si>
  <si>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</si>
  <si>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</si>
  <si>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</si>
  <si>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</si>
  <si>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</si>
  <si>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</si>
  <si>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</si>
  <si>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</si>
  <si>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</si>
  <si>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</si>
  <si>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</si>
  <si>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</si>
  <si>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</si>
  <si>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</si>
  <si>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</si>
  <si>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</si>
  <si>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</si>
  <si>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</si>
  <si>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</si>
  <si>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</si>
  <si>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</si>
  <si>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</si>
  <si>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</si>
  <si>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</si>
  <si>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</si>
  <si>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</si>
  <si>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</si>
  <si>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</si>
  <si>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</si>
  <si>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</si>
  <si>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</si>
  <si>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</si>
  <si>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</si>
  <si>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</si>
  <si>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</si>
  <si>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</si>
  <si>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</si>
  <si>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</si>
  <si>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</si>
  <si>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</si>
  <si>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</si>
  <si>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</si>
  <si>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</si>
  <si>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</si>
  <si>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</si>
  <si>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</si>
  <si>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</si>
  <si>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</si>
  <si>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</si>
  <si>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</si>
  <si>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</si>
  <si>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</si>
  <si>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</si>
  <si>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</si>
  <si>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</si>
  <si>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</si>
  <si>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</si>
  <si>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</si>
  <si>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</si>
  <si>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</si>
  <si>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</si>
  <si>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</si>
  <si>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</si>
  <si>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</si>
  <si>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</si>
  <si>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</si>
  <si>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</si>
  <si>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</si>
  <si>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</si>
  <si>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</si>
  <si>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</si>
  <si>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</si>
  <si>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</si>
  <si>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</si>
  <si>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</si>
  <si>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</si>
  <si>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</si>
  <si>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</si>
  <si>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</si>
  <si>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</si>
  <si>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</si>
  <si>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</si>
  <si>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</si>
  <si>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</si>
  <si>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</si>
  <si>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</si>
  <si>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</si>
  <si>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</si>
  <si>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</si>
  <si>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</si>
  <si>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</si>
  <si>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</si>
  <si>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</si>
  <si>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</si>
  <si>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</si>
  <si>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</si>
  <si>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</si>
  <si>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</si>
  <si>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</si>
  <si>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</si>
  <si>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</si>
  <si>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</si>
  <si>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</si>
  <si>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</si>
  <si>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</si>
  <si>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</si>
  <si>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</si>
  <si>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</si>
  <si>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</si>
  <si>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</si>
  <si>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</si>
  <si>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</si>
  <si>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</si>
  <si>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</si>
  <si>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</si>
  <si>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</si>
  <si>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</si>
  <si>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</si>
  <si>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</si>
  <si>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</si>
  <si>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</si>
  <si>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</si>
  <si>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</si>
  <si>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</si>
  <si>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</si>
  <si>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</si>
  <si>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</si>
  <si>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</si>
  <si>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</si>
  <si>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</si>
  <si>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</si>
  <si>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</si>
  <si>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</si>
  <si>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</si>
  <si>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</si>
  <si>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</si>
  <si>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</si>
  <si>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</si>
  <si>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</si>
  <si>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</si>
  <si>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</si>
  <si>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</si>
  <si>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</si>
  <si>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</si>
  <si>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</si>
  <si>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</si>
  <si>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</si>
  <si>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</si>
  <si>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</si>
  <si>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</si>
  <si>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</si>
  <si>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</si>
  <si>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</si>
  <si>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</si>
  <si>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</si>
  <si>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</si>
  <si>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</si>
  <si>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</si>
  <si>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</si>
  <si>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</si>
  <si>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</si>
  <si>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</si>
  <si>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</si>
  <si>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</si>
  <si>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</si>
  <si>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</si>
  <si>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</si>
  <si>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</si>
  <si>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</si>
  <si>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</si>
  <si>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</si>
  <si>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</si>
  <si>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</si>
  <si>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</si>
  <si>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</si>
  <si>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</si>
  <si>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</si>
  <si>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</si>
  <si>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</si>
  <si>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</si>
  <si>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</si>
  <si>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</si>
  <si>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</si>
  <si>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</si>
  <si>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</si>
  <si>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</si>
  <si>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</si>
  <si>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</si>
  <si>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</si>
  <si>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</si>
  <si>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</si>
  <si>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</si>
  <si>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</si>
  <si>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</si>
  <si>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</si>
  <si>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</si>
  <si>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</si>
  <si>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</si>
  <si>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</si>
  <si>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</si>
  <si>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</si>
  <si>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</si>
  <si>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</si>
  <si>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</si>
  <si>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</si>
  <si>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</si>
  <si>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</si>
  <si>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</si>
  <si>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</si>
  <si>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</si>
  <si>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</si>
  <si>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</si>
  <si>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</si>
  <si>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</si>
  <si>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</si>
  <si>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</si>
  <si>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</si>
  <si>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</si>
  <si>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</si>
  <si>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</si>
  <si>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</si>
  <si>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</si>
  <si>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</si>
  <si>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</si>
  <si>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</si>
  <si>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</si>
  <si>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</si>
  <si>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</si>
  <si>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</si>
  <si>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</si>
  <si>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</si>
  <si>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</si>
  <si>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</si>
  <si>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</si>
  <si>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</si>
  <si>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</si>
  <si>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</si>
  <si>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</si>
  <si>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</si>
  <si>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</si>
  <si>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</si>
  <si>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</si>
  <si>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</si>
  <si>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</si>
  <si>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</si>
  <si>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</si>
  <si>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</si>
  <si>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</si>
  <si>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</si>
  <si>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</si>
  <si>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</si>
  <si>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</si>
  <si>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</si>
  <si>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</si>
  <si>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</si>
  <si>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</si>
  <si>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</si>
  <si>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</si>
  <si>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</si>
  <si>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</si>
  <si>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</si>
  <si>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</si>
  <si>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</si>
  <si>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</si>
  <si>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</si>
  <si>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</si>
  <si>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</si>
  <si>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</si>
  <si>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</si>
  <si>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</si>
  <si>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</si>
  <si>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</si>
  <si>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</si>
  <si>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</si>
  <si>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</si>
  <si>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</si>
  <si>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</si>
  <si>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</si>
  <si>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</si>
  <si>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</si>
  <si>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</si>
  <si>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</si>
  <si>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</si>
  <si>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</si>
  <si>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</si>
  <si>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</si>
  <si>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</si>
  <si>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</si>
  <si>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</si>
  <si>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</si>
  <si>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</si>
  <si>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</si>
  <si>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</si>
  <si>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</si>
  <si>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</si>
  <si>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</si>
  <si>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</si>
  <si>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</si>
  <si>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</si>
  <si>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</si>
  <si>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</si>
  <si>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</si>
  <si>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</si>
  <si>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</si>
  <si>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</si>
  <si>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</si>
  <si>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</si>
  <si>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</si>
  <si>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</si>
  <si>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</si>
  <si>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</si>
  <si>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</si>
  <si>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</si>
  <si>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</si>
  <si>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</si>
  <si>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</si>
  <si>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</si>
  <si>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</si>
  <si>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</si>
  <si>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</si>
  <si>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</si>
  <si>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</si>
  <si>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</si>
  <si>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</si>
  <si>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</si>
  <si>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</si>
  <si>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</si>
  <si>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</si>
  <si>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</si>
  <si>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</si>
  <si>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</si>
  <si>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</si>
  <si>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</si>
  <si>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</si>
  <si>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</si>
  <si>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</si>
  <si>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</si>
  <si>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</si>
  <si>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</si>
  <si>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</si>
  <si>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</si>
  <si>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</si>
  <si>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</si>
  <si>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</si>
  <si>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</si>
  <si>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</si>
  <si>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</si>
  <si>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</si>
  <si>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</si>
  <si>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</si>
  <si>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</si>
  <si>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</si>
  <si>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</si>
  <si>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</si>
  <si>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</si>
  <si>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</si>
  <si>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</si>
  <si>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</si>
  <si>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</si>
  <si>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</si>
  <si>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</si>
  <si>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</si>
  <si>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</si>
  <si>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</si>
  <si>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</si>
  <si>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</si>
  <si>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</si>
  <si>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</si>
  <si>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</si>
  <si>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</si>
  <si>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</si>
  <si>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</si>
  <si>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</si>
  <si>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</si>
  <si>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</si>
  <si>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</si>
  <si>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</si>
  <si>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</si>
  <si>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</si>
  <si>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</si>
  <si>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</si>
  <si>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</si>
  <si>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</si>
  <si>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</si>
  <si>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</si>
  <si>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</si>
  <si>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</si>
  <si>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</si>
  <si>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</si>
  <si>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</si>
  <si>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</si>
  <si>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</si>
  <si>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</si>
  <si>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</si>
  <si>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</si>
  <si>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</si>
  <si>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</si>
  <si>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</si>
  <si>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</si>
  <si>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</si>
  <si>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</si>
  <si>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</si>
  <si>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</si>
  <si>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</si>
  <si>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</si>
  <si>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</si>
  <si>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</si>
  <si>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</si>
  <si>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</si>
  <si>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</si>
  <si>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</si>
  <si>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</si>
  <si>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</si>
  <si>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</si>
  <si>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</si>
  <si>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</si>
  <si>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</si>
  <si>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</si>
  <si>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</si>
  <si>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</si>
  <si>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</si>
  <si>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</si>
  <si>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</si>
  <si>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</si>
  <si>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</si>
  <si>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</si>
  <si>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</si>
  <si>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</si>
  <si>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</si>
  <si>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</si>
  <si>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</si>
  <si>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</si>
  <si>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</si>
  <si>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</si>
  <si>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</si>
  <si>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</si>
  <si>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</si>
  <si>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</si>
  <si>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</si>
  <si>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</si>
  <si>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</si>
  <si>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</si>
  <si>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</si>
  <si>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</si>
  <si>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</si>
  <si>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</si>
  <si>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</si>
  <si>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</si>
  <si>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</si>
  <si>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</si>
  <si>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</si>
  <si>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</si>
  <si>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</si>
  <si>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</si>
  <si>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</si>
  <si>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</si>
  <si>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</si>
  <si>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</si>
  <si>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</si>
  <si>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</si>
  <si>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</si>
  <si>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</si>
  <si>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</si>
  <si>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</si>
  <si>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</si>
  <si>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</si>
  <si>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</si>
  <si>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</si>
  <si>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</si>
  <si>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</si>
  <si>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</si>
  <si>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</si>
  <si>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</si>
  <si>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</si>
  <si>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</si>
  <si>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</si>
  <si>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</si>
  <si>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</si>
  <si>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</si>
  <si>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</si>
  <si>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</si>
  <si>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</si>
  <si>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</si>
  <si>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</si>
  <si>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</si>
  <si>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</si>
  <si>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</si>
  <si>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</si>
  <si>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</si>
  <si>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</si>
  <si>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</si>
  <si>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</si>
  <si>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</si>
  <si>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</si>
  <si>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</si>
  <si>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</si>
  <si>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</si>
  <si>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</si>
  <si>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</si>
  <si>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</si>
  <si>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</si>
  <si>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</si>
  <si>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</si>
  <si>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</si>
  <si>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</si>
  <si>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</si>
  <si>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</si>
  <si>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</si>
  <si>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</si>
  <si>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</si>
  <si>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</si>
  <si>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</si>
  <si>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</si>
  <si>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</si>
  <si>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</si>
  <si>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</si>
  <si>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</si>
  <si>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</si>
  <si>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</si>
  <si>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</si>
  <si>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</si>
  <si>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</si>
  <si>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</si>
  <si>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</si>
  <si>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</si>
  <si>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</si>
  <si>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</si>
  <si>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</si>
  <si>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</si>
  <si>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</si>
  <si>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</si>
  <si>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</si>
  <si>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</si>
  <si>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</si>
  <si>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</si>
  <si>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</si>
  <si>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</si>
  <si>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</si>
  <si>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</si>
  <si>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</si>
  <si>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</si>
  <si>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</si>
  <si>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</si>
  <si>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</si>
  <si>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</si>
  <si>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</si>
  <si>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</si>
  <si>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</si>
  <si>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</si>
  <si>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</si>
  <si>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</si>
  <si>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</si>
  <si>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</si>
  <si>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</si>
  <si>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</si>
  <si>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</si>
  <si>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</si>
  <si>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</si>
  <si>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</si>
  <si>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</si>
  <si>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</si>
  <si>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</si>
  <si>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</si>
  <si>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</si>
  <si>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</si>
  <si>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</si>
  <si>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</si>
  <si>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</si>
  <si>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</si>
  <si>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</si>
  <si>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</si>
  <si>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</si>
  <si>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</si>
  <si>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</si>
  <si>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</si>
  <si>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</si>
  <si>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</si>
  <si>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</si>
  <si>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</si>
  <si>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</si>
  <si>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</si>
  <si>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</si>
  <si>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</si>
  <si>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</si>
  <si>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</si>
  <si>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</si>
  <si>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</si>
  <si>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</si>
  <si>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</si>
  <si>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</si>
  <si>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</si>
  <si>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</si>
  <si>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</si>
  <si>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</si>
  <si>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</si>
  <si>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</si>
  <si>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</si>
  <si>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</si>
  <si>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</si>
  <si>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</si>
  <si>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</si>
  <si>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</si>
  <si>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</si>
  <si>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</si>
  <si>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</si>
  <si>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</si>
  <si>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</si>
  <si>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</si>
  <si>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</si>
  <si>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</si>
  <si>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</si>
  <si>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</si>
  <si>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</si>
  <si>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</si>
  <si>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</si>
  <si>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</si>
  <si>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</si>
  <si>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</si>
  <si>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</si>
  <si>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</si>
  <si>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</si>
  <si>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</si>
  <si>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</si>
  <si>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</si>
  <si>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</si>
  <si>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</si>
  <si>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</si>
  <si>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</si>
  <si>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</si>
  <si>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</si>
  <si>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</si>
  <si>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</si>
  <si>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</si>
  <si>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</si>
  <si>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</si>
  <si>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</si>
  <si>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</si>
  <si>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</si>
  <si>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</si>
  <si>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</si>
  <si>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</si>
  <si>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</si>
  <si>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</si>
  <si>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</si>
  <si>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</si>
  <si>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</si>
  <si>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</si>
  <si>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</si>
  <si>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</si>
  <si>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</si>
  <si>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</si>
  <si>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</si>
  <si>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</si>
  <si>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</si>
  <si>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</si>
  <si>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</si>
  <si>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</si>
  <si>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</si>
  <si>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</si>
  <si>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</si>
  <si>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</si>
  <si>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</si>
  <si>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</si>
  <si>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</si>
  <si>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</si>
  <si>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</si>
  <si>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</si>
  <si>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</si>
  <si>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</si>
  <si>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</si>
  <si>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</si>
  <si>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</si>
  <si>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</si>
  <si>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</si>
  <si>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</si>
  <si>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</si>
  <si>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</si>
  <si>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</si>
  <si>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</si>
  <si>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</si>
  <si>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</si>
  <si>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</si>
  <si>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</si>
  <si>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</si>
  <si>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</si>
  <si>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</si>
  <si>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</si>
  <si>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</si>
  <si>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</si>
  <si>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</si>
  <si>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</si>
  <si>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</si>
  <si>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</si>
  <si>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</si>
  <si>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</si>
  <si>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</si>
  <si>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</si>
  <si>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</si>
  <si>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</si>
  <si>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</si>
  <si>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</si>
  <si>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</si>
  <si>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</si>
  <si>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</si>
  <si>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</si>
  <si>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</si>
  <si>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</si>
  <si>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</si>
  <si>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</si>
  <si>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</si>
  <si>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</si>
  <si>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</si>
  <si>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</si>
  <si>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</si>
  <si>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</si>
  <si>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</si>
  <si>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</si>
  <si>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</si>
  <si>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</si>
  <si>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</si>
  <si>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</si>
  <si>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</si>
  <si>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</si>
  <si>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</si>
  <si>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</si>
  <si>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</si>
  <si>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</si>
  <si>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</si>
  <si>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</si>
  <si>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</si>
  <si>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</si>
  <si>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</si>
  <si>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</si>
  <si>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</si>
  <si>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</si>
  <si>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</si>
  <si>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</si>
  <si>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</si>
  <si>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</si>
  <si>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</si>
  <si>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</si>
  <si>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</si>
  <si>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</si>
  <si>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</si>
  <si>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</si>
  <si>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</si>
  <si>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</si>
  <si>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</si>
  <si>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</si>
  <si>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</si>
  <si>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</si>
  <si>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</si>
  <si>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</si>
  <si>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</si>
  <si>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</si>
  <si>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</si>
  <si>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</si>
  <si>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</si>
  <si>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</si>
  <si>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</si>
  <si>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</si>
  <si>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</si>
  <si>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</si>
  <si>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</si>
  <si>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</si>
  <si>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</si>
  <si>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</si>
  <si>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</si>
  <si>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</si>
  <si>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</si>
  <si>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</si>
  <si>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</si>
  <si>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</si>
  <si>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</si>
  <si>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</si>
  <si>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</si>
  <si>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</si>
  <si>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</si>
  <si>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</si>
  <si>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</si>
  <si>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</si>
  <si>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</si>
  <si>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</si>
  <si>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</si>
  <si>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</si>
  <si>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</si>
  <si>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</si>
  <si>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</si>
  <si>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</si>
  <si>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</si>
  <si>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</si>
  <si>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</si>
  <si>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</si>
  <si>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</si>
  <si>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</si>
  <si>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</si>
  <si>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</si>
  <si>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</si>
  <si>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</si>
  <si>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</si>
  <si>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</si>
  <si>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</si>
  <si>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</si>
  <si>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</si>
  <si>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</si>
  <si>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</si>
  <si>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</si>
  <si>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</si>
  <si>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</si>
  <si>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</si>
  <si>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</si>
  <si>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</si>
  <si>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</si>
  <si>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</si>
  <si>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</si>
  <si>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</si>
  <si>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</si>
  <si>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</si>
  <si>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</si>
  <si>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</si>
  <si>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</si>
  <si>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</si>
  <si>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</si>
  <si>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</si>
  <si>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</si>
  <si>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</si>
  <si>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</si>
  <si>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</si>
  <si>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</si>
  <si>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</si>
  <si>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</si>
  <si>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</si>
  <si>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</si>
  <si>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</si>
  <si>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</si>
  <si>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</si>
  <si>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</si>
  <si>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</si>
  <si>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</si>
  <si>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</si>
  <si>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</si>
  <si>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</si>
  <si>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</si>
  <si>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</si>
  <si>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</si>
  <si>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</si>
  <si>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</si>
  <si>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</si>
  <si>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</si>
  <si>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</si>
  <si>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</si>
  <si>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</si>
  <si>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</si>
  <si>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</si>
  <si>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</si>
  <si>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</si>
  <si>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</si>
  <si>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</si>
  <si>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</si>
  <si>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</si>
  <si>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</si>
  <si>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</si>
  <si>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</si>
  <si>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</si>
  <si>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</si>
  <si>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</si>
  <si>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</si>
  <si>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</si>
  <si>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</si>
  <si>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</si>
  <si>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</si>
  <si>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</si>
  <si>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</si>
  <si>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</si>
  <si>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</si>
  <si>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</si>
  <si>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</si>
  <si>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</si>
  <si>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</si>
  <si>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</si>
  <si>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</si>
  <si>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</si>
  <si>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</si>
  <si>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</si>
  <si>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</si>
  <si>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</si>
  <si>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</si>
  <si>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</si>
  <si>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</si>
  <si>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</si>
  <si>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</si>
  <si>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</si>
  <si>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</si>
  <si>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</si>
  <si>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</si>
  <si>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</si>
  <si>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</si>
  <si>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</si>
  <si>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</si>
  <si>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</si>
  <si>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</si>
  <si>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</si>
  <si>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</si>
  <si>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</si>
  <si>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</si>
  <si>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</si>
  <si>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</si>
  <si>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</si>
  <si>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</si>
  <si>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</si>
  <si>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</si>
  <si>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</si>
  <si>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</si>
  <si>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</si>
  <si>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</si>
  <si>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</si>
  <si>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</si>
  <si>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</si>
  <si>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</si>
  <si>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</si>
  <si>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</si>
  <si>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</si>
  <si>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</si>
  <si>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</si>
  <si>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</si>
  <si>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</si>
  <si>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</si>
  <si>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</si>
  <si>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</si>
  <si>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</si>
  <si>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</si>
  <si>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</si>
  <si>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</si>
  <si>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</si>
  <si>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</si>
  <si>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</si>
  <si>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</si>
  <si>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</si>
  <si>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</si>
  <si>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</si>
  <si>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</si>
  <si>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</si>
  <si>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</si>
  <si>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</si>
  <si>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</si>
  <si>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</si>
  <si>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</si>
  <si>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</si>
  <si>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</si>
  <si>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</si>
  <si>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</si>
  <si>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</si>
  <si>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</si>
  <si>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</si>
  <si>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</si>
  <si>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</si>
  <si>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</si>
  <si>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</si>
  <si>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</si>
  <si>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</si>
  <si>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</si>
  <si>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</si>
  <si>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</si>
  <si>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</si>
  <si>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</si>
  <si>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</si>
  <si>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</si>
  <si>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</si>
  <si>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</si>
  <si>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</si>
  <si>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</si>
  <si>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</si>
  <si>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</si>
  <si>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</si>
  <si>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</si>
  <si>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</si>
  <si>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</si>
  <si>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</si>
  <si>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</si>
  <si>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</si>
  <si>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</si>
  <si>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</si>
  <si>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</si>
  <si>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</si>
  <si>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</si>
  <si>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</si>
  <si>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</si>
  <si>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</si>
  <si>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</si>
  <si>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</si>
  <si>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</si>
  <si>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</si>
  <si>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</si>
  <si>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</si>
  <si>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</si>
  <si>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</si>
  <si>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</si>
  <si>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</si>
  <si>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</si>
  <si>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</si>
  <si>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</si>
  <si>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</si>
  <si>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</si>
  <si>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</si>
  <si>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</si>
  <si>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</si>
  <si>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</si>
  <si>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</si>
  <si>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</si>
  <si>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</si>
  <si>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</si>
  <si>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</si>
  <si>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</si>
  <si>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</si>
  <si>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</si>
  <si>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</si>
  <si>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</si>
  <si>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</si>
  <si>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</si>
  <si>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</si>
  <si>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</si>
  <si>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</si>
  <si>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</si>
  <si>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</si>
  <si>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</si>
  <si>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</si>
  <si>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</si>
  <si>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</si>
  <si>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</si>
  <si>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</si>
  <si>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</si>
  <si>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</si>
  <si>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</si>
  <si>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</si>
  <si>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</si>
  <si>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</si>
  <si>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</si>
  <si>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</si>
  <si>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</si>
  <si>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</si>
  <si>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</si>
  <si>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</si>
  <si>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</si>
  <si>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</si>
  <si>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</si>
  <si>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</si>
  <si>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</si>
  <si>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</si>
  <si>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</si>
  <si>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</si>
  <si>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</si>
  <si>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</si>
  <si>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</si>
  <si>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</si>
  <si>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</si>
  <si>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</si>
  <si>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</si>
  <si>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</si>
  <si>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</si>
  <si>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</si>
  <si>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</si>
  <si>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</si>
  <si>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</si>
  <si>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</si>
  <si>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</si>
  <si>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</si>
  <si>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</si>
  <si>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</si>
  <si>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</si>
  <si>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</si>
  <si>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</si>
  <si>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</si>
  <si>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</si>
  <si>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</si>
  <si>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</si>
  <si>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</si>
  <si>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</si>
  <si>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</si>
  <si>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</si>
  <si>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</si>
  <si>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</si>
  <si>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</si>
  <si>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</si>
  <si>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</si>
  <si>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</si>
  <si>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</si>
  <si>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</si>
  <si>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</si>
  <si>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</si>
  <si>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</si>
  <si>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</si>
  <si>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</si>
  <si>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</si>
  <si>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</si>
  <si>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</si>
  <si>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</si>
  <si>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</si>
  <si>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</si>
  <si>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</si>
  <si>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</si>
  <si>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</si>
  <si>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</si>
  <si>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</si>
  <si>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</si>
  <si>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</si>
  <si>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</si>
  <si>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</si>
  <si>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</si>
  <si>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</si>
  <si>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</si>
  <si>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</si>
  <si>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</si>
  <si>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</si>
  <si>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</si>
  <si>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</si>
  <si>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</si>
  <si>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</si>
  <si>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</si>
  <si>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</si>
  <si>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</si>
  <si>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</si>
  <si>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</si>
  <si>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</si>
  <si>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</si>
  <si>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</si>
  <si>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</si>
  <si>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</si>
  <si>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</si>
  <si>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</si>
  <si>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</si>
  <si>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</si>
  <si>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</si>
  <si>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</si>
  <si>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</si>
  <si>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</si>
  <si>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</si>
  <si>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</si>
  <si>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</si>
  <si>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</si>
  <si>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</si>
  <si>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</si>
  <si>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</si>
  <si>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</si>
  <si>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</si>
  <si>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</si>
  <si>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</si>
  <si>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</si>
  <si>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</si>
  <si>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</si>
  <si>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</si>
  <si>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</si>
  <si>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</si>
  <si>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</si>
  <si>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</si>
  <si>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</si>
  <si>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</si>
  <si>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</si>
  <si>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</si>
  <si>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</si>
  <si>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</si>
  <si>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</si>
  <si>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</si>
  <si>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</si>
  <si>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</si>
  <si>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</si>
  <si>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</si>
  <si>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</si>
  <si>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</si>
  <si>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</si>
  <si>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</si>
  <si>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</si>
  <si>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</si>
  <si>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</si>
  <si>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</si>
  <si>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</si>
  <si>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</si>
  <si>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</si>
  <si>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</si>
  <si>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</si>
  <si>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</si>
  <si>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</si>
  <si>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</si>
  <si>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</si>
  <si>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</si>
  <si>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</si>
  <si>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</si>
  <si>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</si>
  <si>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</si>
  <si>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</si>
  <si>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</si>
  <si>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</si>
  <si>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</si>
  <si>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</si>
  <si>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</si>
  <si>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</si>
  <si>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</si>
  <si>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</si>
  <si>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</si>
  <si>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</si>
  <si>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</si>
  <si>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</si>
  <si>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</si>
  <si>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</si>
  <si>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</si>
  <si>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</si>
  <si>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</si>
  <si>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</si>
  <si>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</si>
  <si>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</si>
  <si>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</si>
  <si>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</si>
  <si>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</si>
  <si>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</si>
  <si>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</si>
  <si>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</si>
  <si>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</si>
  <si>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</si>
  <si>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</si>
  <si>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</si>
  <si>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</si>
  <si>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</si>
  <si>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</si>
  <si>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</si>
  <si>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</si>
  <si>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</si>
  <si>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</si>
  <si>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</si>
  <si>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</si>
  <si>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</si>
  <si>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</si>
  <si>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</si>
  <si>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</si>
  <si>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</si>
  <si>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</si>
  <si>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</si>
  <si>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</si>
  <si>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</si>
  <si>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</si>
  <si>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</si>
  <si>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</si>
  <si>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</si>
  <si>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</si>
  <si>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</si>
  <si>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</si>
  <si>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</si>
  <si>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</si>
  <si>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</si>
  <si>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</si>
  <si>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</si>
  <si>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</si>
  <si>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</si>
  <si>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</si>
  <si>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</si>
  <si>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</si>
  <si>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</si>
  <si>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</si>
  <si>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</si>
  <si>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</si>
  <si>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</si>
  <si>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</si>
  <si>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</si>
  <si>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</si>
  <si>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</si>
  <si>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</si>
  <si>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</si>
  <si>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</si>
  <si>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</si>
  <si>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</si>
  <si>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</si>
  <si>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</si>
  <si>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</si>
  <si>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</si>
  <si>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</si>
  <si>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</si>
  <si>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</si>
  <si>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</si>
  <si>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</si>
  <si>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</si>
  <si>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</si>
  <si>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</si>
  <si>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</si>
  <si>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</si>
  <si>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</si>
  <si>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</si>
  <si>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</si>
  <si>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</si>
  <si>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</si>
  <si>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</si>
  <si>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</si>
  <si>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</si>
  <si>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</si>
  <si>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</si>
  <si>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</si>
  <si>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</si>
  <si>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</si>
  <si>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</si>
  <si>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</si>
  <si>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</si>
  <si>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</si>
  <si>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</si>
  <si>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</si>
  <si>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</si>
  <si>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</si>
  <si>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</si>
  <si>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</si>
  <si>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</si>
  <si>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</si>
  <si>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</si>
  <si>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</si>
  <si>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</si>
  <si>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</si>
  <si>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</si>
  <si>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</si>
  <si>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</si>
  <si>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</si>
  <si>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</si>
  <si>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</si>
  <si>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</si>
  <si>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</si>
  <si>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</si>
  <si>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</si>
  <si>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</si>
  <si>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</si>
  <si>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</si>
  <si>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</si>
  <si>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</si>
  <si>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</si>
  <si>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</si>
  <si>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</si>
  <si>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</si>
  <si>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</si>
  <si>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</si>
  <si>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</si>
  <si>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</si>
  <si>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</si>
  <si>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</si>
  <si>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</si>
  <si>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</si>
  <si>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</si>
  <si>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</si>
  <si>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</si>
  <si>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</si>
  <si>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</si>
  <si>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</si>
  <si>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</si>
  <si>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</si>
  <si>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</si>
  <si>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</si>
  <si>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</si>
  <si>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</si>
  <si>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</si>
  <si>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</si>
  <si>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</si>
  <si>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</si>
  <si>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</si>
  <si>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</si>
  <si>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</si>
  <si>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</si>
  <si>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</si>
  <si>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</si>
  <si>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</si>
  <si>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</si>
  <si>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</si>
  <si>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</si>
  <si>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</si>
  <si>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</si>
  <si>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</si>
  <si>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</si>
  <si>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</si>
  <si>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</si>
  <si>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</si>
  <si>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</si>
  <si>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</si>
  <si>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</si>
  <si>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</si>
  <si>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</si>
  <si>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</si>
  <si>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</si>
  <si>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</si>
  <si>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</si>
  <si>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</si>
  <si>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</si>
  <si>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</si>
  <si>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</si>
  <si>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</si>
  <si>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</si>
  <si>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</si>
  <si>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</si>
  <si>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</si>
  <si>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</si>
  <si>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</si>
  <si>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</si>
  <si>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</si>
  <si>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</si>
  <si>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</si>
  <si>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</si>
  <si>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</si>
  <si>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</si>
  <si>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</si>
  <si>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</si>
  <si>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</si>
  <si>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</si>
  <si>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</si>
  <si>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</si>
  <si>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</si>
  <si>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</si>
  <si>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</si>
  <si>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</si>
  <si>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</si>
  <si>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</si>
  <si>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</si>
  <si>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</si>
  <si>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</si>
  <si>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</si>
  <si>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</si>
  <si>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</si>
  <si>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</si>
  <si>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</si>
  <si>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</si>
  <si>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</si>
  <si>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</si>
  <si>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</si>
  <si>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</si>
  <si>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</si>
  <si>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</si>
  <si>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</si>
  <si>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</si>
  <si>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</si>
  <si>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</si>
  <si>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</si>
  <si>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</si>
  <si>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</si>
  <si>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</si>
  <si>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</si>
  <si>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</si>
  <si>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</si>
  <si>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</si>
  <si>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</si>
  <si>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</si>
  <si>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</si>
  <si>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</si>
  <si>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</si>
  <si>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</si>
  <si>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</si>
  <si>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</si>
  <si>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</si>
  <si>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</si>
  <si>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</si>
  <si>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</si>
  <si>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</si>
  <si>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</si>
  <si>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</si>
  <si>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</si>
  <si>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</si>
  <si>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</si>
  <si>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</si>
  <si>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</si>
  <si>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</si>
  <si>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</si>
  <si>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</si>
  <si>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</si>
  <si>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</si>
  <si>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</si>
  <si>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</si>
  <si>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</si>
  <si>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</si>
  <si>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</si>
  <si>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</si>
  <si>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</si>
  <si>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</si>
  <si>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</si>
  <si>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</si>
  <si>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</si>
  <si>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</si>
  <si>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</si>
  <si>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</si>
  <si>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</si>
  <si>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</si>
  <si>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</si>
  <si>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</si>
  <si>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</si>
  <si>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</si>
  <si>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</si>
  <si>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</si>
  <si>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</si>
  <si>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</si>
  <si>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</si>
  <si>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</si>
  <si>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</si>
  <si>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</si>
  <si>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</si>
  <si>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</si>
  <si>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</si>
  <si>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</si>
  <si>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</si>
  <si>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</si>
  <si>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</si>
  <si>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</si>
  <si>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</si>
  <si>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</si>
  <si>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</si>
  <si>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</si>
  <si>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</si>
  <si>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</si>
  <si>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</si>
  <si>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</si>
  <si>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</si>
  <si>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</si>
  <si>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</si>
  <si>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</si>
  <si>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</si>
  <si>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</si>
  <si>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</si>
  <si>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</si>
  <si>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</si>
  <si>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</si>
  <si>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</si>
  <si>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</si>
  <si>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</si>
  <si>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</si>
  <si>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</si>
  <si>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</si>
  <si>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</si>
  <si>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</si>
  <si>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</si>
  <si>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</si>
  <si>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</si>
  <si>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</si>
  <si>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</si>
  <si>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</si>
  <si>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</si>
  <si>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</si>
  <si>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</si>
  <si>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</si>
  <si>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</si>
  <si>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</si>
  <si>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</si>
  <si>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</si>
  <si>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</si>
  <si>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</si>
  <si>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</si>
  <si>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</si>
  <si>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</si>
  <si>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</si>
  <si>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</si>
  <si>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</si>
  <si>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</si>
  <si>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</si>
  <si>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</si>
  <si>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</si>
  <si>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</si>
  <si>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</si>
  <si>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</si>
  <si>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</si>
  <si>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</si>
  <si>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</si>
  <si>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</si>
  <si>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</si>
  <si>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</si>
  <si>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</si>
  <si>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</si>
  <si>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</si>
  <si>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</si>
  <si>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</si>
  <si>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</si>
  <si>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</si>
  <si>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</si>
  <si>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</si>
  <si>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</si>
  <si>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</si>
  <si>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</si>
  <si>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</si>
  <si>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</si>
  <si>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</si>
  <si>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</si>
  <si>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</si>
  <si>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</si>
  <si>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</si>
  <si>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</si>
  <si>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</si>
  <si>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</si>
  <si>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</si>
  <si>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</si>
  <si>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</si>
  <si>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</si>
  <si>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</si>
  <si>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</si>
  <si>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</si>
  <si>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</si>
  <si>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</si>
  <si>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</si>
  <si>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</si>
  <si>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</si>
  <si>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</si>
  <si>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</si>
  <si>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</si>
  <si>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</si>
  <si>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</si>
  <si>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</si>
  <si>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</si>
  <si>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</si>
  <si>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</si>
  <si>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</si>
  <si>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</si>
  <si>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</si>
  <si>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</si>
  <si>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</si>
  <si>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</si>
  <si>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</si>
  <si>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</si>
  <si>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</si>
  <si>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</si>
  <si>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</si>
  <si>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</si>
  <si>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</si>
  <si>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</si>
  <si>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</si>
  <si>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</si>
  <si>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</si>
  <si>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</si>
  <si>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</si>
  <si>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</si>
  <si>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</si>
  <si>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</si>
  <si>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</si>
  <si>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</si>
  <si>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</si>
  <si>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</si>
  <si>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</si>
  <si>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</si>
  <si>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</si>
  <si>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</si>
  <si>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</si>
  <si>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</si>
  <si>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</si>
  <si>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</si>
  <si>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</si>
  <si>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</si>
  <si>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</si>
  <si>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</si>
  <si>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</si>
  <si>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</si>
  <si>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</si>
  <si>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</si>
  <si>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</si>
  <si>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</si>
  <si>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</si>
  <si>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</si>
  <si>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</si>
  <si>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</si>
  <si>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</si>
  <si>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</si>
  <si>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</si>
  <si>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</si>
  <si>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</si>
  <si>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</si>
  <si>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</si>
  <si>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</si>
  <si>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</si>
  <si>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</si>
  <si>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</si>
  <si>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</si>
  <si>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</si>
  <si>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</si>
  <si>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</si>
  <si>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</si>
  <si>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</si>
  <si>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</si>
  <si>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</si>
  <si>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</si>
  <si>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</si>
  <si>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</si>
  <si>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</si>
  <si>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</si>
  <si>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</si>
  <si>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</si>
  <si>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</si>
  <si>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</si>
  <si>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</si>
  <si>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</si>
  <si>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</si>
  <si>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</si>
  <si>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</si>
  <si>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</si>
  <si>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</si>
  <si>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</si>
  <si>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</si>
  <si>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</si>
  <si>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</si>
  <si>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</si>
  <si>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</si>
  <si>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</si>
  <si>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</si>
  <si>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</si>
  <si>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</si>
  <si>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</si>
  <si>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</si>
  <si>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</si>
  <si>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</si>
  <si>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</si>
  <si>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</si>
  <si>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</si>
  <si>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</si>
  <si>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</si>
  <si>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</si>
  <si>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</si>
  <si>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</si>
  <si>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</si>
  <si>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</si>
  <si>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</si>
  <si>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</si>
  <si>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</si>
  <si>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</si>
  <si>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</si>
  <si>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</si>
  <si>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</si>
  <si>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</si>
  <si>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</si>
  <si>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</si>
  <si>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</si>
  <si>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</si>
  <si>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</si>
  <si>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</si>
  <si>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</si>
  <si>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</si>
  <si>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</si>
  <si>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</si>
  <si>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</si>
  <si>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</si>
  <si>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</si>
  <si>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</si>
  <si>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</si>
  <si>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</si>
  <si>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</si>
  <si>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</si>
  <si>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</si>
  <si>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</si>
  <si>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</si>
  <si>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</si>
  <si>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</si>
  <si>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</si>
  <si>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</si>
  <si>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</si>
  <si>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</si>
  <si>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</si>
  <si>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</si>
  <si>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</si>
  <si>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</si>
  <si>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</si>
  <si>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</si>
  <si>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</si>
  <si>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</si>
  <si>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</si>
  <si>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</si>
  <si>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</si>
  <si>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</si>
  <si>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</si>
  <si>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</si>
  <si>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</si>
  <si>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</si>
  <si>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</si>
  <si>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</si>
  <si>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</si>
  <si>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</si>
  <si>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</si>
  <si>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</si>
  <si>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</si>
  <si>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</si>
  <si>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</si>
  <si>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</si>
  <si>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</si>
  <si>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</si>
  <si>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</si>
  <si>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</si>
  <si>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</si>
  <si>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</si>
  <si>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</si>
  <si>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</si>
  <si>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</si>
  <si>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</si>
  <si>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</si>
  <si>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</si>
  <si>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</si>
  <si>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</si>
  <si>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</si>
  <si>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</si>
  <si>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</si>
  <si>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</si>
  <si>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</si>
  <si>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</si>
  <si>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</si>
  <si>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</si>
  <si>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</si>
  <si>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</si>
  <si>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</si>
  <si>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</si>
  <si>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</si>
  <si>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</si>
  <si>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</si>
  <si>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</si>
  <si>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</si>
  <si>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</si>
  <si>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</si>
  <si>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</si>
  <si>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</si>
  <si>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</si>
  <si>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</si>
  <si>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</si>
  <si>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</si>
  <si>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</si>
  <si>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</si>
  <si>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</si>
  <si>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</si>
  <si>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</si>
  <si>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</si>
  <si>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</si>
  <si>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</si>
  <si>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</si>
  <si>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</si>
  <si>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</si>
  <si>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</si>
  <si>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</si>
  <si>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</si>
  <si>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</si>
  <si>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</si>
  <si>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</si>
  <si>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</si>
  <si>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</si>
  <si>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</si>
  <si>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</si>
  <si>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</si>
  <si>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</si>
  <si>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</si>
  <si>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</si>
  <si>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</si>
  <si>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</si>
  <si>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</si>
  <si>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</si>
  <si>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</si>
  <si>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</si>
  <si>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</si>
  <si>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</si>
  <si>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</si>
  <si>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</si>
  <si>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</si>
  <si>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</si>
  <si>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</si>
  <si>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</si>
  <si>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</si>
  <si>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</si>
  <si>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</si>
  <si>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</si>
  <si>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</si>
  <si>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</si>
  <si>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</si>
  <si>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</si>
  <si>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</si>
  <si>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</si>
  <si>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</si>
  <si>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</si>
  <si>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</si>
  <si>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</si>
  <si>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</si>
  <si>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</si>
  <si>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</si>
  <si>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</si>
  <si>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</si>
  <si>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</si>
  <si>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</si>
  <si>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</si>
  <si>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</si>
  <si>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</si>
  <si>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</si>
  <si>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</si>
  <si>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</si>
  <si>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</si>
  <si>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</si>
  <si>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</si>
  <si>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</si>
  <si>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</si>
  <si>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</si>
  <si>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</si>
  <si>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</si>
  <si>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</si>
  <si>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</si>
  <si>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</si>
  <si>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</si>
  <si>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</si>
  <si>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</si>
  <si>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</si>
  <si>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</si>
  <si>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</si>
  <si>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</si>
  <si>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</si>
  <si>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</si>
  <si>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</si>
  <si>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</si>
  <si>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</si>
  <si>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</si>
  <si>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</si>
  <si>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</si>
  <si>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</si>
  <si>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</si>
  <si>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</si>
  <si>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</si>
  <si>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</si>
  <si>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</si>
  <si>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</si>
  <si>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</si>
  <si>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</si>
  <si>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</si>
  <si>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</si>
  <si>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</si>
  <si>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</si>
  <si>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</si>
  <si>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</si>
  <si>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</si>
  <si>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</si>
  <si>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</si>
  <si>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</si>
  <si>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</si>
  <si>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</si>
  <si>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</si>
  <si>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</si>
  <si>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</si>
  <si>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</si>
  <si>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</si>
  <si>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</si>
  <si>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</si>
  <si>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</si>
  <si>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</si>
  <si>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</si>
  <si>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</si>
  <si>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</si>
  <si>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</si>
  <si>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</si>
  <si>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</si>
  <si>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</si>
  <si>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</si>
  <si>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</si>
  <si>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</si>
  <si>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</si>
  <si>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</si>
  <si>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</si>
  <si>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</si>
  <si>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</si>
  <si>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</si>
  <si>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</si>
  <si>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</si>
  <si>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</si>
  <si>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</si>
  <si>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</si>
  <si>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</si>
  <si>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</si>
  <si>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</si>
  <si>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</si>
  <si>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</si>
  <si>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</si>
  <si>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</si>
  <si>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</si>
  <si>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</si>
  <si>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</si>
  <si>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</si>
  <si>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</si>
  <si>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</si>
  <si>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</si>
  <si>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</si>
  <si>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</si>
  <si>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</si>
  <si>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</si>
  <si>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</si>
  <si>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</si>
  <si>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</si>
  <si>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</si>
  <si>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</si>
  <si>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</si>
  <si>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</si>
  <si>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</si>
  <si>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</si>
  <si>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</si>
  <si>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</si>
  <si>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</si>
  <si>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</si>
  <si>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</si>
  <si>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</si>
  <si>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</si>
  <si>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</si>
  <si>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</si>
  <si>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</si>
  <si>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</si>
  <si>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</si>
  <si>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</si>
  <si>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</si>
  <si>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</si>
  <si>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</si>
  <si>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</si>
  <si>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</si>
  <si>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</si>
  <si>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</si>
  <si>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</si>
  <si>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</si>
  <si>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</si>
  <si>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</si>
  <si>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</si>
  <si>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</si>
  <si>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</si>
  <si>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</si>
  <si>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</si>
  <si>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</si>
  <si>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</si>
  <si>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</si>
  <si>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</si>
  <si>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</si>
  <si>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</si>
  <si>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</si>
  <si>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</si>
  <si>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</si>
  <si>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</si>
  <si>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</si>
  <si>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</si>
  <si>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</si>
  <si>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</si>
  <si>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</si>
  <si>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</si>
  <si>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</si>
  <si>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</si>
  <si>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</si>
  <si>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</si>
  <si>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</si>
  <si>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</si>
  <si>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</si>
  <si>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</si>
  <si>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</si>
  <si>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</si>
  <si>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</si>
  <si>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</si>
  <si>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</si>
  <si>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</si>
  <si>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</si>
  <si>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</si>
  <si>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</si>
  <si>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</si>
  <si>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</si>
  <si>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</si>
  <si>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</si>
  <si>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</si>
  <si>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</si>
  <si>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</si>
  <si>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</si>
  <si>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</si>
  <si>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</si>
  <si>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</si>
  <si>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</si>
  <si>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</si>
  <si>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</si>
  <si>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</si>
  <si>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</si>
  <si>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</si>
  <si>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</si>
  <si>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</si>
  <si>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</si>
  <si>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</si>
  <si>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</si>
  <si>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</si>
  <si>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</si>
  <si>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</si>
  <si>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</si>
  <si>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</si>
  <si>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</si>
  <si>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</si>
  <si>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</si>
  <si>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</si>
  <si>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</si>
  <si>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</si>
  <si>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</si>
  <si>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</si>
  <si>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</si>
  <si>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</si>
  <si>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</si>
  <si>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</si>
  <si>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</si>
  <si>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</si>
  <si>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</si>
  <si>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</si>
  <si>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</si>
  <si>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</si>
  <si>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</si>
  <si>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</si>
  <si>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</si>
  <si>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</si>
  <si>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</si>
  <si>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</si>
  <si>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</si>
  <si>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</si>
  <si>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</si>
  <si>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</si>
  <si>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</si>
  <si>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</si>
  <si>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</si>
  <si>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</si>
  <si>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</si>
  <si>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</si>
  <si>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</si>
  <si>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</si>
  <si>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</si>
  <si>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</si>
  <si>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</si>
  <si>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</si>
  <si>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</si>
  <si>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</si>
  <si>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</si>
  <si>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</si>
  <si>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</si>
  <si>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</si>
  <si>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</si>
  <si>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</si>
  <si>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</si>
  <si>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</si>
  <si>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</si>
  <si>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</si>
  <si>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</si>
  <si>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</si>
  <si>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</si>
  <si>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</si>
  <si>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</si>
  <si>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</si>
  <si>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</si>
  <si>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</si>
  <si>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</si>
  <si>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</si>
  <si>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</si>
  <si>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</si>
  <si>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</si>
  <si>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</si>
  <si>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</si>
  <si>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</si>
  <si>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</si>
  <si>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</si>
  <si>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</si>
  <si>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</si>
  <si>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</si>
  <si>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</si>
  <si>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</si>
  <si>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</si>
  <si>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</si>
  <si>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</si>
  <si>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</si>
  <si>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</si>
  <si>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</si>
  <si>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</si>
  <si>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</si>
  <si>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</si>
  <si>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</si>
  <si>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</si>
  <si>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</si>
  <si>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</si>
  <si>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</si>
  <si>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</si>
  <si>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</si>
  <si>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</si>
  <si>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</si>
  <si>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</si>
  <si>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</si>
  <si>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</si>
  <si>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</si>
  <si>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</si>
  <si>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</si>
  <si>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</si>
  <si>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</si>
  <si>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</si>
  <si>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</si>
  <si>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</si>
  <si>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</si>
  <si>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</si>
  <si>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</si>
  <si>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</si>
  <si>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</si>
  <si>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</si>
  <si>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</si>
  <si>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</si>
  <si>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</si>
  <si>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</si>
  <si>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</si>
  <si>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</si>
  <si>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</si>
  <si>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</si>
  <si>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</si>
  <si>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</si>
  <si>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</si>
  <si>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</si>
  <si>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</si>
  <si>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</si>
  <si>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</si>
  <si>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</si>
  <si>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</si>
  <si>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</si>
  <si>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</si>
  <si>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</si>
  <si>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</si>
  <si>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</si>
  <si>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</si>
  <si>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</si>
  <si>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</si>
  <si>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</si>
  <si>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</si>
  <si>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</si>
  <si>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</si>
  <si>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</si>
  <si>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</si>
  <si>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</si>
  <si>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</si>
  <si>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</si>
  <si>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</si>
  <si>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</si>
  <si>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</si>
  <si>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</si>
  <si>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</si>
  <si>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</si>
  <si>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</si>
  <si>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</si>
  <si>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</si>
  <si>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</si>
  <si>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</si>
  <si>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</si>
  <si>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</si>
  <si>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</si>
  <si>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</si>
  <si>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</si>
  <si>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</si>
  <si>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</si>
  <si>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</si>
  <si>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</si>
  <si>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</si>
  <si>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</si>
  <si>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</si>
  <si>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</si>
  <si>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</si>
  <si>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</si>
  <si>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</si>
  <si>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</si>
  <si>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</si>
  <si>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</si>
  <si>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</si>
  <si>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</si>
  <si>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</si>
  <si>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</si>
  <si>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</si>
  <si>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</si>
  <si>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</si>
  <si>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</si>
  <si>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</si>
  <si>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</si>
  <si>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</si>
  <si>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</si>
  <si>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</si>
  <si>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</si>
  <si>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</si>
  <si>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</si>
  <si>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</si>
  <si>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</si>
  <si>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</si>
  <si>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</si>
  <si>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</si>
  <si>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</si>
  <si>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</si>
  <si>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</si>
  <si>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</si>
  <si>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</si>
  <si>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</si>
  <si>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</si>
  <si>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</si>
  <si>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</si>
  <si>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</si>
  <si>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</si>
  <si>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</si>
  <si>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</si>
  <si>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</si>
  <si>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</si>
  <si>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</si>
  <si>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</si>
  <si>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</si>
  <si>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</si>
  <si>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</si>
  <si>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</si>
  <si>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</si>
  <si>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</si>
  <si>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</si>
  <si>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</si>
  <si>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</si>
  <si>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</si>
  <si>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</si>
  <si>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</si>
  <si>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</si>
  <si>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</si>
  <si>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</si>
  <si>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</si>
  <si>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</si>
  <si>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</si>
  <si>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</si>
  <si>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</si>
  <si>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</si>
  <si>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</si>
  <si>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</si>
  <si>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</si>
  <si>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</si>
  <si>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</si>
  <si>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</si>
  <si>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</si>
  <si>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</si>
  <si>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</si>
  <si>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</si>
  <si>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</si>
  <si>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</si>
  <si>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</si>
  <si>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</si>
  <si>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</si>
  <si>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</si>
  <si>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</si>
  <si>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</si>
  <si>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</si>
  <si>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</si>
  <si>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</si>
  <si>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</si>
  <si>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</si>
  <si>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</si>
  <si>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</si>
  <si>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</si>
  <si>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</si>
  <si>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</si>
  <si>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</si>
  <si>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</si>
  <si>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</si>
  <si>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</si>
  <si>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</si>
  <si>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</si>
  <si>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</si>
  <si>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</si>
  <si>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</si>
  <si>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</si>
  <si>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</si>
  <si>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</si>
  <si>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</si>
  <si>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</si>
  <si>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</si>
  <si>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</si>
  <si>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</si>
  <si>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</si>
  <si>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</si>
  <si>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</si>
  <si>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</si>
  <si>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</si>
  <si>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</si>
  <si>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</si>
  <si>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</si>
  <si>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</si>
  <si>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</si>
  <si>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</si>
  <si>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</si>
  <si>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</si>
  <si>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</si>
  <si>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</si>
  <si>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</si>
  <si>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</si>
  <si>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</si>
  <si>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</si>
  <si>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</si>
  <si>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</si>
  <si>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</si>
  <si>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</si>
  <si>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</si>
  <si>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</si>
  <si>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</si>
  <si>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</si>
  <si>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</si>
  <si>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</si>
  <si>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</si>
  <si>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</si>
  <si>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</si>
  <si>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</si>
  <si>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</si>
  <si>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</si>
  <si>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</si>
  <si>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</si>
  <si>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</si>
  <si>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</si>
  <si>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</si>
  <si>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</si>
  <si>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</si>
  <si>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</si>
  <si>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</si>
  <si>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</si>
  <si>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</si>
  <si>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</si>
  <si>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</si>
  <si>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</si>
  <si>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</si>
  <si>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</si>
  <si>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</si>
  <si>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</si>
  <si>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</si>
  <si>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</si>
  <si>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</si>
  <si>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</si>
  <si>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</si>
  <si>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</si>
  <si>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</si>
  <si>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</si>
  <si>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</si>
  <si>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</si>
  <si>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</si>
  <si>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</si>
  <si>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</si>
  <si>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</si>
  <si>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</si>
  <si>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</si>
  <si>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</si>
  <si>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</si>
  <si>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</si>
  <si>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</si>
  <si>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</si>
  <si>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</si>
  <si>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</si>
  <si>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</si>
  <si>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</si>
  <si>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</si>
  <si>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</si>
  <si>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</si>
  <si>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</si>
  <si>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</si>
  <si>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</si>
  <si>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</si>
  <si>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</si>
  <si>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</si>
  <si>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</si>
  <si>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</si>
  <si>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</si>
  <si>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</si>
  <si>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</si>
  <si>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</si>
  <si>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</si>
  <si>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</si>
  <si>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</si>
  <si>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</si>
  <si>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</si>
  <si>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</si>
  <si>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</si>
  <si>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</si>
  <si>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</si>
  <si>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</si>
  <si>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</si>
  <si>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</si>
  <si>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</si>
  <si>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</si>
  <si>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</si>
  <si>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</si>
  <si>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</si>
  <si>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</si>
  <si>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</si>
  <si>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</si>
  <si>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</si>
  <si>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</si>
  <si>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</si>
  <si>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</si>
  <si>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</si>
  <si>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</si>
  <si>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</si>
  <si>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</si>
  <si>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</si>
  <si>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</si>
  <si>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</si>
  <si>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</si>
  <si>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</si>
  <si>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</si>
  <si>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</si>
  <si>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</si>
  <si>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</si>
  <si>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</si>
  <si>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</si>
  <si>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</si>
  <si>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</si>
  <si>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</si>
  <si>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</si>
  <si>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</si>
  <si>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</si>
  <si>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</si>
  <si>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</si>
  <si>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</si>
  <si>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</si>
  <si>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</si>
  <si>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</si>
  <si>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</si>
  <si>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</si>
  <si>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</si>
  <si>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</si>
  <si>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</si>
  <si>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</si>
  <si>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</si>
  <si>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</si>
  <si>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</si>
  <si>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</si>
  <si>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</si>
  <si>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</si>
  <si>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</si>
  <si>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</si>
  <si>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</si>
  <si>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</si>
  <si>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</si>
  <si>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</si>
  <si>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</si>
  <si>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</si>
  <si>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</si>
  <si>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</si>
  <si>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</si>
  <si>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</si>
  <si>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</si>
  <si>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</si>
  <si>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</si>
  <si>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</si>
  <si>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</si>
  <si>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</si>
  <si>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</si>
  <si>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</si>
  <si>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</si>
  <si>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</si>
  <si>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</si>
  <si>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</si>
  <si>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</si>
  <si>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</si>
  <si>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</si>
  <si>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</si>
  <si>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</si>
  <si>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</si>
  <si>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</si>
  <si>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</si>
  <si>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</si>
  <si>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</si>
  <si>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</si>
  <si>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</si>
  <si>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</si>
  <si>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</si>
  <si>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</si>
  <si>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</si>
  <si>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</si>
  <si>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</si>
  <si>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</si>
  <si>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</si>
  <si>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</si>
  <si>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</si>
  <si>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</si>
  <si>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</si>
  <si>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</si>
  <si>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</si>
  <si>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</si>
  <si>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</si>
  <si>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</si>
  <si>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</si>
  <si>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</si>
  <si>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</si>
  <si>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</si>
  <si>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</si>
  <si>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</si>
  <si>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</si>
  <si>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</si>
  <si>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</si>
  <si>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</si>
  <si>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</si>
  <si>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</si>
  <si>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</si>
  <si>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</si>
  <si>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</si>
  <si>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</si>
  <si>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</si>
  <si>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</si>
  <si>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</si>
  <si>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</si>
  <si>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</si>
  <si>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</si>
  <si>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</si>
  <si>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</si>
  <si>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</si>
  <si>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</si>
  <si>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</si>
  <si>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</si>
  <si>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</si>
  <si>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</si>
  <si>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</si>
  <si>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</si>
  <si>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</si>
  <si>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</si>
  <si>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</si>
  <si>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</si>
  <si>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</si>
  <si>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</si>
  <si>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</si>
  <si>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</si>
  <si>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</si>
  <si>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</si>
  <si>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</si>
  <si>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</si>
  <si>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</si>
  <si>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</si>
  <si>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</si>
  <si>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</si>
  <si>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</si>
  <si>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</si>
  <si>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</si>
  <si>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</si>
  <si>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</si>
  <si>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</si>
  <si>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</si>
  <si>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</si>
  <si>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</si>
  <si>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</si>
  <si>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</si>
  <si>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</si>
  <si>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</si>
  <si>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</si>
  <si>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</si>
  <si>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</si>
  <si>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</si>
  <si>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</si>
  <si>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</si>
  <si>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</si>
  <si>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</si>
  <si>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</si>
  <si>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</si>
  <si>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</si>
  <si>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</si>
  <si>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</si>
  <si>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</si>
  <si>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</si>
  <si>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</si>
  <si>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</si>
  <si>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</si>
  <si>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</si>
  <si>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</si>
  <si>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</si>
  <si>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</si>
  <si>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</si>
  <si>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</si>
  <si>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</si>
  <si>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</si>
  <si>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</si>
  <si>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</si>
  <si>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</si>
  <si>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</si>
  <si>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</si>
  <si>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</si>
  <si>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</si>
  <si>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</si>
  <si>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</si>
  <si>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</si>
  <si>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</si>
  <si>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</si>
  <si>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</si>
  <si>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</si>
  <si>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</si>
  <si>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</si>
  <si>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</si>
  <si>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</si>
  <si>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</si>
  <si>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</si>
  <si>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</si>
  <si>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</si>
  <si>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</si>
  <si>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</si>
  <si>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</si>
  <si>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</si>
  <si>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</si>
  <si>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</si>
  <si>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</si>
  <si>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</si>
  <si>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</si>
  <si>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</si>
  <si>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</si>
  <si>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</si>
  <si>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</si>
  <si>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</si>
  <si>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</si>
  <si>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</si>
  <si>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</si>
  <si>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</si>
  <si>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</si>
  <si>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</si>
  <si>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</si>
  <si>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</si>
  <si>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</si>
  <si>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</si>
  <si>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</si>
  <si>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</si>
  <si>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</si>
  <si>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</si>
  <si>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</si>
  <si>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</si>
  <si>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</si>
  <si>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</si>
  <si>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</si>
  <si>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</si>
  <si>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</si>
  <si>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</si>
  <si>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</si>
  <si>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</si>
  <si>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</si>
  <si>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</si>
  <si>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</si>
  <si>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</si>
  <si>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</si>
  <si>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</si>
  <si>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</si>
  <si>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</si>
  <si>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</si>
  <si>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</si>
  <si>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</si>
  <si>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</si>
  <si>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</si>
  <si>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</si>
  <si>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</si>
  <si>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</si>
  <si>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</si>
  <si>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</si>
  <si>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</si>
  <si>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</si>
  <si>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</si>
  <si>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</si>
  <si>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</si>
  <si>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</si>
  <si>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</si>
  <si>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</si>
  <si>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</si>
  <si>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</si>
  <si>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</si>
  <si>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</si>
  <si>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</si>
  <si>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</si>
  <si>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</si>
  <si>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</si>
  <si>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</si>
  <si>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</si>
  <si>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</si>
  <si>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</si>
  <si>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</si>
  <si>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</si>
  <si>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</si>
  <si>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</si>
  <si>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</si>
  <si>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</si>
  <si>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</si>
  <si>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</si>
  <si>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</si>
  <si>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</si>
  <si>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</si>
  <si>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</si>
  <si>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</si>
  <si>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</si>
  <si>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</si>
  <si>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</si>
  <si>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</si>
  <si>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</si>
  <si>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</si>
  <si>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</si>
  <si>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</si>
  <si>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</si>
  <si>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</si>
  <si>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</si>
  <si>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</si>
  <si>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</si>
  <si>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</si>
  <si>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</si>
  <si>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</si>
  <si>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</si>
  <si>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</si>
  <si>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</si>
  <si>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</si>
  <si>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</si>
  <si>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</si>
  <si>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</si>
  <si>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</si>
  <si>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</si>
  <si>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</si>
  <si>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</si>
  <si>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</si>
  <si>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</si>
  <si>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</si>
  <si>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</si>
  <si>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</si>
  <si>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</si>
  <si>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</si>
  <si>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</si>
  <si>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</si>
  <si>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</si>
  <si>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</si>
  <si>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</si>
  <si>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</si>
  <si>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</si>
  <si>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</si>
  <si>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</si>
  <si>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</si>
  <si>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</si>
  <si>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</si>
  <si>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</si>
  <si>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</si>
  <si>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</si>
  <si>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</si>
  <si>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</si>
  <si>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</si>
  <si>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</si>
  <si>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</si>
  <si>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</si>
  <si>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</si>
  <si>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</si>
  <si>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</si>
  <si>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</si>
  <si>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</si>
  <si>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</si>
  <si>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</si>
  <si>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</si>
  <si>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</si>
  <si>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</si>
  <si>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</si>
  <si>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</si>
  <si>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</si>
  <si>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</si>
  <si>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</si>
  <si>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</si>
  <si>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</si>
  <si>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</si>
  <si>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</si>
  <si>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</si>
  <si>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</si>
  <si>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</si>
  <si>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</si>
  <si>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</si>
  <si>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</si>
  <si>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</si>
  <si>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</si>
  <si>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</si>
  <si>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</si>
  <si>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</si>
  <si>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</si>
  <si>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</si>
  <si>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</si>
  <si>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</si>
  <si>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</si>
  <si>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</si>
  <si>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</si>
  <si>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</si>
  <si>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</si>
  <si>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</si>
  <si>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</si>
  <si>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</si>
  <si>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</si>
  <si>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</si>
  <si>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</si>
  <si>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</si>
  <si>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</si>
  <si>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</si>
  <si>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</si>
  <si>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</si>
  <si>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</si>
  <si>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</si>
  <si>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</si>
  <si>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</si>
  <si>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</si>
  <si>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</si>
  <si>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</si>
  <si>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</si>
  <si>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</si>
  <si>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</si>
  <si>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</si>
  <si>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</si>
  <si>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</si>
  <si>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</si>
  <si>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</si>
  <si>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</si>
  <si>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</si>
  <si>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</si>
  <si>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</si>
  <si>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</si>
  <si>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</si>
  <si>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</si>
  <si>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</si>
  <si>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</si>
  <si>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</si>
  <si>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</si>
  <si>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</si>
  <si>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</si>
  <si>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</si>
  <si>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</si>
  <si>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</si>
  <si>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</si>
  <si>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</si>
  <si>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</si>
  <si>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</si>
  <si>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</si>
  <si>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</si>
  <si>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</si>
  <si>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</si>
  <si>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</si>
  <si>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</si>
  <si>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</si>
  <si>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</si>
  <si>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</si>
  <si>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</si>
  <si>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</si>
  <si>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</si>
  <si>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</si>
  <si>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</si>
  <si>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</si>
  <si>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</si>
  <si>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</si>
  <si>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</si>
  <si>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</si>
  <si>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</si>
  <si>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</si>
  <si>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</si>
  <si>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</si>
  <si>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</si>
  <si>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</si>
  <si>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</si>
  <si>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</si>
  <si>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</si>
  <si>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</si>
  <si>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</si>
  <si>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</si>
  <si>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</si>
  <si>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</si>
  <si>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</si>
  <si>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</si>
  <si>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</si>
  <si>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</si>
  <si>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</si>
  <si>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</si>
  <si>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</si>
  <si>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</si>
  <si>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</si>
  <si>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</si>
  <si>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</si>
  <si>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</si>
  <si>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</si>
  <si>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</si>
  <si>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</si>
  <si>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</si>
  <si>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</si>
  <si>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</si>
  <si>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</si>
  <si>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</si>
  <si>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</si>
  <si>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</si>
  <si>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</si>
  <si>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</si>
  <si>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</si>
  <si>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</si>
  <si>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</si>
  <si>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</si>
  <si>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</si>
  <si>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</si>
  <si>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</si>
  <si>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</si>
  <si>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</si>
  <si>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</si>
  <si>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</si>
  <si>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</si>
  <si>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</si>
  <si>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</si>
  <si>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</si>
  <si>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</si>
  <si>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</si>
  <si>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</si>
  <si>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</si>
  <si>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</si>
  <si>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</si>
  <si>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</si>
  <si>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</si>
  <si>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</si>
  <si>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</si>
  <si>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</si>
  <si>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</si>
  <si>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</si>
  <si>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</si>
  <si>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</si>
  <si>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</si>
  <si>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</si>
  <si>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</si>
  <si>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</si>
  <si>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</si>
  <si>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</si>
  <si>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</si>
  <si>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</si>
  <si>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</si>
  <si>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</si>
  <si>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</si>
  <si>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</si>
  <si>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</si>
  <si>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</si>
  <si>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</si>
  <si>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</si>
  <si>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</si>
  <si>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</si>
  <si>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</si>
  <si>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</si>
  <si>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</si>
  <si>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</si>
  <si>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</si>
  <si>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</si>
  <si>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</si>
  <si>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</si>
  <si>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</si>
  <si>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</si>
  <si>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</si>
  <si>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</si>
  <si>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</si>
  <si>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</si>
  <si>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</si>
  <si>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</si>
  <si>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</si>
  <si>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</si>
  <si>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</si>
  <si>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</si>
  <si>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</si>
  <si>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</si>
  <si>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</si>
  <si>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</si>
  <si>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</si>
  <si>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</si>
  <si>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</si>
  <si>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</si>
  <si>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</si>
  <si>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</si>
  <si>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</si>
  <si>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</si>
  <si>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</si>
  <si>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</si>
  <si>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</si>
  <si>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</si>
  <si>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</si>
  <si>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</si>
  <si>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</si>
  <si>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</si>
  <si>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</si>
  <si>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</si>
  <si>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</si>
  <si>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</si>
  <si>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</si>
  <si>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</si>
  <si>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</si>
  <si>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</si>
  <si>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</si>
  <si>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</si>
  <si>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</si>
  <si>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</si>
  <si>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</si>
  <si>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</si>
  <si>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</si>
  <si>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</si>
  <si>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</si>
  <si>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</si>
  <si>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</si>
  <si>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</si>
  <si>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</si>
  <si>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</si>
  <si>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</si>
  <si>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</si>
  <si>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</si>
  <si>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</si>
  <si>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</si>
  <si>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</si>
  <si>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</si>
  <si>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</si>
  <si>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</si>
  <si>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</si>
  <si>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</si>
  <si>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</si>
  <si>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</si>
  <si>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</si>
  <si>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</si>
  <si>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</si>
  <si>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</si>
  <si>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</si>
  <si>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</si>
  <si>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</si>
  <si>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</si>
  <si>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</si>
  <si>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</si>
  <si>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</si>
  <si>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</si>
  <si>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</si>
  <si>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</si>
  <si>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</si>
  <si>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</si>
  <si>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</si>
  <si>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</si>
  <si>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</si>
  <si>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</si>
  <si>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</si>
  <si>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</si>
  <si>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</si>
  <si>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</si>
  <si>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</si>
  <si>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</si>
  <si>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</si>
  <si>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</si>
  <si>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</si>
  <si>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</si>
  <si>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</si>
  <si>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</si>
  <si>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</si>
  <si>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</si>
  <si>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</si>
  <si>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</si>
  <si>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</si>
  <si>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</si>
  <si>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</si>
  <si>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</si>
  <si>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</si>
  <si>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</si>
  <si>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</si>
  <si>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</si>
  <si>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</si>
  <si>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</si>
  <si>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</si>
  <si>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</si>
  <si>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</si>
  <si>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</si>
  <si>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</si>
  <si>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</si>
  <si>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</si>
  <si>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</si>
  <si>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</si>
  <si>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</si>
  <si>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</si>
  <si>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</si>
  <si>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</si>
  <si>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</si>
  <si>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</si>
  <si>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</si>
  <si>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</si>
  <si>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</si>
  <si>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</si>
  <si>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</si>
  <si>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</si>
  <si>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</si>
  <si>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</si>
  <si>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</si>
  <si>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</si>
  <si>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</si>
  <si>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</si>
  <si>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</si>
  <si>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</si>
  <si>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</si>
  <si>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</si>
  <si>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</si>
  <si>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</si>
  <si>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</si>
  <si>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</si>
  <si>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</si>
  <si>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</si>
  <si>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</si>
  <si>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</si>
  <si>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</si>
  <si>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</si>
  <si>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</si>
  <si>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</si>
  <si>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</si>
  <si>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</si>
  <si>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</si>
  <si>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</si>
  <si>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</si>
  <si>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</si>
  <si>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</si>
  <si>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</si>
  <si>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</si>
  <si>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</si>
  <si>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</si>
  <si>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</si>
  <si>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</si>
  <si>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</si>
  <si>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</si>
  <si>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</si>
  <si>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</si>
  <si>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</si>
  <si>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</si>
  <si>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</si>
  <si>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</si>
  <si>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</si>
  <si>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</si>
  <si>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</si>
  <si>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</si>
  <si>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</si>
  <si>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</si>
  <si>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</si>
  <si>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</si>
  <si>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</si>
  <si>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</si>
  <si>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</si>
  <si>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</si>
  <si>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</si>
  <si>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</si>
  <si>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</si>
  <si>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</si>
  <si>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</si>
  <si>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</si>
  <si>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</si>
  <si>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</si>
  <si>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</si>
  <si>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</si>
  <si>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</si>
  <si>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</si>
  <si>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</si>
  <si>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</si>
  <si>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</si>
  <si>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</si>
  <si>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</si>
  <si>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</si>
  <si>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</si>
  <si>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</si>
  <si>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</si>
  <si>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</si>
  <si>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</si>
  <si>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</si>
  <si>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</si>
  <si>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</si>
  <si>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</si>
  <si>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</si>
  <si>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</si>
  <si>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</si>
  <si>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</si>
  <si>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</si>
  <si>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</si>
  <si>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</si>
  <si>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</si>
  <si>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</si>
  <si>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</si>
  <si>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</si>
  <si>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</si>
  <si>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</si>
  <si>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</si>
  <si>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</si>
  <si>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</si>
  <si>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</si>
  <si>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</si>
  <si>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</si>
  <si>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</si>
  <si>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</si>
  <si>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</si>
  <si>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</si>
  <si>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</si>
  <si>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</si>
  <si>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</si>
  <si>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</si>
  <si>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</si>
  <si>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</si>
  <si>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</si>
  <si>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</si>
  <si>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</si>
  <si>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</si>
  <si>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</si>
  <si>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</si>
  <si>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</si>
  <si>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</si>
  <si>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</si>
  <si>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</si>
  <si>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</si>
  <si>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</si>
  <si>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</si>
  <si>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</si>
  <si>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</si>
  <si>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</si>
  <si>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</si>
  <si>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</si>
  <si>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</si>
  <si>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</si>
  <si>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</si>
  <si>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</si>
  <si>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</si>
  <si>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</si>
  <si>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</si>
  <si>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</si>
  <si>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</si>
  <si>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</si>
  <si>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</si>
  <si>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</si>
  <si>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</si>
  <si>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</si>
  <si>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</si>
  <si>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</si>
  <si>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</si>
  <si>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</si>
  <si>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</si>
  <si>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</si>
  <si>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</si>
  <si>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</si>
  <si>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</si>
  <si>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</si>
  <si>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</si>
  <si>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</si>
  <si>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</si>
  <si>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</si>
  <si>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</si>
  <si>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</si>
  <si>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</si>
  <si>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</si>
  <si>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</si>
  <si>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</si>
  <si>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</si>
  <si>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</si>
  <si>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</si>
  <si>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</si>
  <si>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</si>
  <si>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</si>
  <si>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</si>
  <si>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</si>
  <si>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</si>
  <si>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</si>
  <si>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</si>
  <si>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</si>
  <si>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</si>
  <si>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</si>
  <si>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</si>
  <si>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</si>
  <si>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</si>
  <si>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</si>
  <si>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</si>
  <si>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</si>
  <si>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</si>
  <si>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</si>
  <si>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</si>
  <si>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</si>
  <si>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</si>
  <si>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</si>
  <si>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</si>
  <si>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</si>
  <si>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</si>
  <si>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</si>
  <si>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</si>
  <si>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</si>
  <si>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</si>
  <si>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</si>
  <si>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</si>
  <si>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</si>
  <si>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</si>
  <si>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</si>
  <si>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</si>
  <si>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</si>
  <si>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</si>
  <si>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</si>
  <si>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</si>
  <si>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</si>
  <si>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</si>
  <si>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</si>
  <si>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</si>
  <si>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</si>
  <si>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</si>
  <si>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</si>
  <si>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</si>
  <si>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</si>
  <si>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</si>
  <si>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</si>
  <si>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</si>
  <si>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</si>
  <si>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</si>
  <si>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</si>
  <si>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</si>
  <si>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</si>
  <si>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</si>
  <si>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</si>
  <si>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</si>
  <si>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</si>
  <si>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</si>
  <si>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</si>
  <si>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</si>
  <si>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</si>
  <si>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</si>
  <si>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</si>
  <si>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</si>
  <si>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</si>
  <si>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</si>
  <si>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</si>
  <si>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</si>
  <si>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</si>
  <si>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</si>
  <si>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</si>
  <si>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</si>
  <si>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</si>
  <si>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</si>
  <si>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</si>
  <si>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</si>
  <si>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</si>
  <si>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</si>
  <si>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</si>
  <si>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</si>
  <si>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</si>
  <si>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</si>
  <si>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</si>
  <si>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</si>
  <si>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</si>
  <si>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</si>
  <si>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</si>
  <si>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</si>
  <si>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</si>
  <si>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</si>
  <si>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</si>
  <si>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</si>
  <si>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</si>
  <si>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</si>
  <si>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</si>
  <si>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</si>
  <si>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</si>
  <si>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</si>
  <si>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</si>
  <si>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</si>
  <si>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</si>
  <si>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</si>
  <si>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</si>
  <si>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</si>
  <si>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</si>
  <si>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</si>
  <si>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</si>
  <si>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</si>
  <si>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</si>
  <si>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</si>
  <si>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</si>
  <si>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</si>
  <si>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</si>
  <si>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</si>
  <si>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</si>
  <si>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</si>
  <si>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</si>
  <si>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</si>
  <si>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</si>
  <si>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</si>
  <si>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</si>
  <si>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</si>
  <si>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</si>
  <si>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</si>
  <si>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</si>
  <si>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</si>
  <si>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</si>
  <si>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</si>
  <si>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</si>
  <si>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</si>
  <si>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</si>
  <si>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</si>
  <si>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</si>
  <si>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</si>
  <si>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</si>
  <si>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</si>
  <si>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</si>
  <si>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</si>
  <si>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</si>
  <si>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</si>
  <si>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</si>
  <si>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</si>
  <si>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</si>
  <si>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</si>
  <si>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</si>
  <si>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</si>
  <si>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</si>
  <si>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</si>
  <si>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</si>
  <si>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</si>
  <si>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</si>
  <si>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</si>
  <si>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</si>
  <si>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</si>
  <si>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</si>
  <si>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</si>
  <si>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</si>
  <si>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</si>
  <si>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</si>
  <si>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</si>
  <si>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</si>
  <si>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</si>
  <si>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</si>
  <si>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</si>
  <si>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</si>
  <si>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</si>
  <si>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</si>
  <si>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</si>
  <si>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</si>
  <si>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</si>
  <si>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</si>
  <si>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</si>
  <si>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</si>
  <si>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</si>
  <si>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</si>
  <si>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</si>
  <si>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</si>
  <si>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</si>
  <si>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</si>
  <si>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</si>
  <si>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</si>
  <si>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</si>
  <si>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</si>
  <si>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</si>
  <si>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</si>
  <si>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</si>
  <si>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</si>
  <si>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</si>
  <si>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</si>
  <si>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</si>
  <si>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</si>
  <si>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</si>
  <si>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</si>
  <si>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</si>
  <si>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</si>
  <si>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</si>
  <si>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</si>
  <si>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</si>
  <si>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</si>
  <si>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</si>
  <si>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</si>
  <si>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</si>
  <si>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</si>
  <si>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</si>
  <si>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</si>
  <si>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</si>
  <si>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</si>
  <si>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</si>
  <si>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</si>
  <si>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</si>
  <si>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</si>
  <si>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</si>
  <si>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</si>
  <si>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</si>
  <si>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</si>
  <si>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</si>
  <si>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</si>
  <si>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</si>
  <si>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</si>
  <si>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</si>
  <si>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</si>
  <si>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</si>
  <si>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</si>
  <si>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</si>
  <si>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</si>
  <si>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</si>
  <si>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</si>
  <si>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</si>
  <si>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</si>
  <si>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</si>
  <si>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</si>
  <si>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</si>
  <si>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</si>
  <si>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</si>
  <si>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</si>
  <si>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</si>
  <si>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</si>
  <si>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</si>
  <si>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</si>
  <si>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</si>
  <si>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</si>
  <si>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</si>
  <si>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</si>
  <si>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</si>
  <si>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</si>
  <si>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</si>
  <si>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</si>
  <si>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</si>
  <si>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</si>
  <si>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</si>
  <si>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</si>
  <si>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</si>
  <si>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</si>
  <si>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</si>
  <si>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</si>
  <si>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</si>
  <si>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</si>
  <si>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</si>
  <si>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</si>
  <si>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</si>
  <si>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</si>
  <si>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</si>
  <si>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</si>
  <si>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</si>
  <si>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</si>
  <si>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</si>
  <si>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</si>
  <si>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</si>
  <si>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</si>
  <si>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</si>
  <si>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</si>
  <si>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</si>
  <si>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</si>
  <si>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</si>
  <si>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</si>
  <si>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</si>
  <si>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</si>
  <si>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</si>
  <si>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</si>
  <si>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</si>
  <si>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</si>
  <si>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</si>
  <si>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</si>
  <si>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</si>
  <si>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</si>
  <si>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</si>
  <si>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</si>
  <si>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</si>
  <si>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</si>
  <si>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</si>
  <si>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</si>
  <si>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</si>
  <si>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</si>
  <si>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</si>
  <si>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</si>
  <si>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</si>
  <si>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</si>
  <si>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</si>
  <si>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</si>
  <si>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</si>
  <si>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</si>
  <si>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</si>
  <si>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</si>
  <si>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</si>
  <si>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</si>
  <si>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</si>
  <si>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</si>
  <si>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</si>
  <si>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</si>
  <si>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</si>
  <si>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</si>
  <si>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</si>
  <si>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</si>
  <si>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</si>
  <si>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</si>
  <si>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</si>
  <si>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</si>
  <si>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</si>
  <si>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</si>
  <si>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</si>
  <si>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</si>
  <si>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</si>
  <si>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</si>
  <si>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</si>
  <si>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</si>
  <si>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</si>
  <si>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</si>
  <si>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</si>
  <si>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</si>
  <si>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</si>
  <si>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</si>
  <si>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</si>
  <si>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</si>
  <si>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</si>
  <si>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</si>
  <si>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</si>
  <si>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</si>
  <si>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</si>
  <si>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</si>
  <si>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</si>
  <si>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</si>
  <si>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</si>
  <si>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</si>
  <si>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</si>
  <si>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</si>
  <si>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</si>
  <si>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</si>
  <si>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</si>
  <si>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</si>
  <si>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</si>
  <si>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</si>
  <si>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</si>
  <si>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</si>
  <si>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</si>
  <si>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</si>
  <si>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</si>
  <si>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</si>
  <si>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</si>
  <si>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</si>
  <si>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</si>
  <si>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</si>
  <si>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</si>
  <si>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</si>
  <si>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</si>
  <si>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</si>
  <si>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</si>
  <si>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</si>
  <si>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</si>
  <si>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</si>
  <si>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</si>
  <si>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</si>
  <si>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</si>
  <si>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</si>
  <si>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</si>
  <si>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</si>
  <si>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</si>
  <si>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</si>
  <si>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</si>
  <si>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</si>
  <si>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</si>
  <si>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</si>
  <si>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</si>
  <si>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</si>
  <si>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</si>
  <si>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</si>
  <si>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</si>
  <si>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</si>
  <si>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</si>
  <si>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</si>
  <si>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</si>
  <si>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</si>
  <si>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</si>
  <si>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</si>
  <si>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</si>
  <si>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</si>
  <si>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</si>
  <si>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</si>
  <si>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</si>
  <si>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</si>
  <si>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</si>
  <si>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</si>
  <si>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</si>
  <si>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</si>
  <si>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</si>
  <si>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</si>
  <si>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</si>
  <si>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</si>
  <si>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</si>
  <si>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</si>
  <si>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</si>
  <si>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</si>
  <si>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</si>
  <si>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</si>
  <si>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</si>
  <si>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</si>
  <si>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</si>
  <si>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</si>
  <si>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</si>
  <si>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</si>
  <si>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</si>
  <si>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</si>
  <si>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</si>
  <si>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</si>
  <si>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</si>
  <si>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</si>
  <si>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</si>
  <si>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</si>
  <si>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</si>
  <si>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</si>
  <si>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</si>
  <si>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</si>
  <si>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</si>
  <si>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</si>
  <si>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</si>
  <si>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</si>
  <si>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</si>
  <si>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</si>
  <si>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</si>
  <si>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</si>
  <si>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</si>
  <si>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</si>
  <si>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</si>
  <si>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</si>
  <si>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</si>
  <si>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</si>
  <si>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</si>
  <si>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</si>
  <si>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</si>
  <si>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</si>
  <si>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</si>
  <si>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</si>
  <si>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</si>
  <si>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</si>
  <si>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</si>
  <si>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</si>
  <si>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</si>
  <si>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</si>
  <si>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</si>
  <si>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</si>
  <si>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</si>
  <si>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</si>
  <si>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</si>
  <si>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</si>
  <si>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</si>
  <si>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</si>
  <si>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</si>
  <si>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</si>
  <si>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</si>
  <si>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</si>
  <si>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</si>
  <si>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</si>
  <si>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</si>
  <si>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</si>
  <si>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</si>
  <si>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</si>
  <si>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</si>
  <si>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</si>
  <si>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</si>
  <si>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</si>
  <si>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</si>
  <si>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</si>
  <si>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</si>
  <si>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</si>
  <si>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</si>
  <si>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</si>
  <si>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</si>
  <si>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</si>
  <si>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</si>
  <si>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</si>
  <si>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</si>
  <si>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</si>
  <si>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</si>
  <si>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</si>
  <si>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</si>
  <si>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</si>
  <si>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</si>
  <si>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</si>
  <si>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</si>
  <si>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</si>
  <si>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</si>
  <si>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</si>
  <si>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</si>
  <si>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</si>
  <si>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</si>
  <si>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</si>
  <si>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</si>
  <si>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</si>
  <si>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</si>
  <si>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</si>
  <si>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</si>
  <si>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</si>
  <si>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</si>
  <si>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</si>
  <si>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</si>
  <si>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</si>
  <si>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</si>
  <si>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</si>
  <si>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</si>
  <si>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</si>
  <si>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</si>
  <si>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</si>
  <si>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</si>
  <si>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</si>
  <si>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</si>
  <si>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</si>
  <si>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</si>
  <si>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</si>
  <si>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</si>
  <si>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</si>
  <si>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</si>
  <si>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</si>
  <si>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</si>
  <si>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</si>
  <si>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</si>
  <si>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</si>
  <si>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</si>
  <si>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</si>
  <si>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</si>
  <si>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</si>
  <si>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</si>
  <si>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</si>
  <si>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</si>
  <si>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</si>
  <si>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</si>
  <si>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</si>
  <si>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</si>
  <si>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</si>
  <si>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</si>
  <si>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</si>
  <si>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</si>
  <si>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</si>
  <si>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</si>
  <si>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</si>
  <si>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</si>
  <si>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</si>
  <si>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</si>
  <si>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</si>
  <si>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</si>
  <si>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</si>
  <si>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</si>
  <si>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</si>
  <si>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</si>
  <si>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</si>
  <si>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</si>
  <si>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</si>
  <si>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</si>
  <si>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</si>
  <si>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</si>
  <si>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</si>
  <si>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</si>
  <si>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</si>
  <si>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</si>
  <si>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</si>
  <si>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</si>
  <si>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</si>
  <si>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</si>
  <si>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</si>
  <si>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</si>
  <si>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</si>
  <si>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</si>
  <si>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</si>
  <si>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</si>
  <si>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</si>
  <si>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</si>
  <si>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</si>
  <si>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</si>
  <si>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</si>
  <si>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</si>
  <si>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</si>
  <si>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</si>
  <si>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</si>
  <si>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</si>
  <si>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</si>
  <si>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</si>
  <si>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</si>
  <si>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</si>
  <si>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</si>
  <si>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</si>
  <si>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</si>
  <si>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</si>
  <si>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</si>
  <si>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</si>
  <si>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</si>
  <si>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</si>
  <si>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</si>
  <si>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</si>
  <si>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</si>
  <si>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</si>
  <si>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</si>
  <si>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</si>
  <si>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</si>
  <si>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</si>
  <si>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</si>
  <si>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</si>
  <si>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</si>
  <si>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</si>
  <si>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</si>
  <si>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</si>
  <si>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</si>
  <si>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</si>
  <si>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</si>
  <si>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</si>
  <si>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</si>
  <si>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</si>
  <si>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</si>
  <si>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</si>
  <si>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</si>
  <si>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</si>
  <si>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</si>
  <si>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</si>
  <si>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</si>
  <si>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</si>
  <si>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</si>
  <si>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</si>
  <si>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</si>
  <si>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</si>
  <si>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</si>
  <si>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</si>
  <si>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</si>
  <si>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</si>
  <si>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</si>
  <si>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</si>
  <si>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</si>
  <si>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</si>
  <si>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</si>
  <si>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</si>
  <si>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</si>
  <si>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</si>
  <si>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</si>
  <si>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</si>
  <si>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</si>
  <si>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</si>
  <si>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</si>
  <si>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</si>
  <si>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</si>
  <si>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</si>
  <si>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</si>
  <si>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</si>
  <si>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</si>
  <si>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</si>
  <si>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</si>
  <si>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</si>
  <si>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</si>
  <si>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</si>
  <si>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</si>
  <si>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</si>
  <si>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</si>
  <si>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</si>
  <si>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</si>
  <si>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</si>
  <si>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</si>
  <si>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</si>
  <si>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</si>
  <si>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</si>
  <si>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</si>
  <si>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</si>
  <si>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</si>
  <si>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</si>
  <si>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</si>
  <si>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</si>
  <si>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</si>
  <si>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</si>
  <si>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</si>
  <si>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</si>
  <si>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</si>
  <si>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</si>
  <si>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</si>
  <si>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</si>
  <si>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</si>
  <si>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</si>
  <si>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</si>
  <si>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</si>
  <si>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</si>
  <si>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</si>
  <si>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</si>
  <si>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</si>
  <si>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</si>
  <si>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</si>
  <si>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</si>
  <si>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</si>
  <si>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</si>
  <si>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</si>
  <si>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</si>
  <si>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</si>
  <si>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</si>
  <si>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</si>
  <si>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</si>
  <si>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</si>
  <si>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</si>
  <si>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</si>
  <si>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</si>
  <si>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</si>
  <si>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</si>
  <si>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</si>
  <si>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</si>
  <si>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</si>
  <si>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</si>
  <si>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</si>
  <si>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</si>
  <si>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</si>
  <si>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</si>
  <si>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</si>
  <si>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</si>
  <si>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</si>
  <si>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</si>
  <si>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</si>
  <si>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</si>
  <si>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</si>
  <si>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</si>
  <si>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</si>
  <si>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</si>
  <si>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</si>
  <si>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</si>
  <si>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</si>
  <si>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</si>
  <si>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</si>
  <si>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</si>
  <si>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</si>
  <si>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</si>
  <si>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</si>
  <si>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</si>
  <si>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</si>
  <si>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</si>
  <si>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</si>
  <si>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</si>
  <si>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</si>
  <si>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</si>
  <si>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</si>
  <si>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</si>
  <si>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</si>
  <si>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</si>
  <si>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</si>
  <si>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</si>
  <si>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</si>
  <si>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</si>
  <si>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</si>
  <si>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</si>
  <si>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</si>
  <si>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</si>
  <si>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</si>
  <si>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</si>
  <si>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</si>
  <si>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</si>
  <si>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</si>
  <si>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</si>
  <si>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</si>
  <si>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</si>
  <si>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</si>
  <si>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</si>
  <si>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</si>
  <si>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</si>
  <si>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</si>
  <si>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</si>
  <si>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</si>
  <si>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</si>
  <si>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</si>
  <si>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</si>
  <si>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</si>
  <si>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</si>
  <si>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</si>
  <si>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</si>
  <si>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</si>
  <si>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</si>
  <si>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</si>
  <si>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</si>
  <si>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</si>
  <si>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</si>
  <si>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</si>
  <si>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</si>
  <si>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</si>
  <si>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</si>
  <si>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</si>
  <si>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</si>
  <si>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</si>
  <si>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</si>
  <si>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</si>
  <si>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</si>
  <si>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</si>
  <si>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</si>
  <si>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</si>
  <si>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</si>
  <si>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</si>
  <si>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</si>
  <si>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</si>
  <si>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</si>
  <si>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</si>
  <si>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</si>
  <si>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</si>
  <si>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</si>
  <si>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</si>
  <si>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</si>
  <si>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</si>
  <si>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</si>
  <si>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</si>
  <si>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</si>
  <si>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</si>
  <si>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</si>
  <si>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</si>
  <si>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</si>
  <si>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</si>
  <si>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</si>
  <si>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</si>
  <si>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</si>
  <si>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</si>
  <si>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</si>
  <si>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</si>
  <si>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</si>
  <si>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</si>
  <si>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</si>
  <si>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</si>
  <si>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</si>
  <si>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</si>
  <si>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</si>
  <si>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</si>
  <si>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</si>
  <si>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</si>
  <si>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</si>
  <si>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</si>
  <si>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</si>
  <si>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</si>
  <si>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</si>
  <si>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</si>
  <si>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</si>
  <si>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</si>
  <si>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</si>
  <si>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</si>
  <si>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</si>
  <si>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</si>
  <si>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</si>
  <si>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</si>
  <si>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</si>
  <si>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</si>
  <si>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</si>
  <si>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</si>
  <si>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</si>
  <si>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</si>
  <si>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</si>
  <si>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</si>
  <si>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</si>
  <si>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</si>
  <si>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</si>
  <si>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</si>
  <si>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</si>
  <si>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</si>
  <si>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</si>
  <si>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</si>
  <si>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</si>
  <si>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</si>
  <si>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</si>
  <si>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</si>
  <si>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</si>
  <si>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</si>
  <si>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</si>
  <si>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</si>
  <si>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</si>
  <si>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</si>
  <si>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</si>
  <si>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</si>
  <si>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</si>
  <si>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</si>
  <si>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</si>
  <si>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</si>
  <si>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</si>
  <si>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</si>
  <si>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</si>
  <si>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</si>
  <si>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</si>
  <si>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</si>
  <si>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</si>
  <si>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</si>
  <si>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</si>
  <si>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</si>
  <si>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</si>
  <si>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</si>
  <si>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</si>
  <si>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</si>
  <si>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</si>
  <si>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</si>
  <si>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</si>
  <si>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</si>
  <si>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</si>
  <si>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</si>
  <si>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</si>
  <si>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</si>
  <si>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</si>
  <si>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</si>
  <si>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</si>
  <si>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</si>
  <si>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</si>
  <si>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</si>
  <si>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</si>
  <si>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</si>
  <si>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</si>
  <si>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</si>
  <si>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</si>
  <si>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</si>
  <si>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</si>
  <si>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</si>
  <si>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</si>
  <si>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</si>
  <si>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</si>
  <si>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</si>
  <si>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</si>
  <si>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</si>
  <si>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</si>
  <si>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</si>
  <si>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</si>
  <si>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</si>
  <si>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</si>
  <si>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</si>
  <si>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</si>
  <si>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</si>
  <si>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</si>
  <si>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</si>
  <si>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</si>
  <si>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</si>
  <si>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</si>
  <si>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</si>
  <si>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</si>
  <si>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</si>
  <si>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</si>
  <si>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</si>
  <si>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</si>
  <si>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</si>
  <si>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</si>
  <si>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</si>
  <si>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</si>
  <si>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</si>
  <si>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</si>
  <si>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</si>
  <si>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</si>
  <si>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</si>
  <si>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</si>
  <si>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</si>
  <si>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</si>
  <si>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</si>
  <si>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</si>
  <si>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</si>
  <si>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</si>
  <si>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</si>
  <si>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</si>
  <si>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</si>
  <si>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</si>
  <si>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</si>
  <si>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</si>
  <si>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</si>
  <si>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</si>
  <si>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</si>
  <si>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</si>
  <si>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</si>
  <si>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</si>
  <si>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</si>
  <si>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</si>
  <si>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</si>
  <si>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</si>
  <si>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</si>
  <si>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</si>
  <si>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</si>
  <si>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</si>
  <si>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</si>
  <si>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</si>
  <si>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</si>
  <si>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</si>
  <si>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</si>
  <si>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</si>
  <si>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</si>
  <si>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</si>
  <si>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</si>
  <si>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</si>
  <si>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</si>
  <si>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</si>
  <si>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</si>
  <si>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</si>
  <si>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</si>
  <si>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</si>
  <si>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</si>
  <si>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</si>
  <si>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</si>
  <si>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</si>
  <si>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</si>
  <si>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</si>
  <si>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</si>
  <si>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</si>
  <si>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</si>
  <si>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</si>
  <si>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</si>
  <si>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</si>
  <si>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</si>
  <si>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</si>
  <si>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</si>
  <si>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</si>
  <si>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</si>
  <si>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</si>
  <si>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</si>
  <si>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</si>
  <si>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</si>
  <si>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</si>
  <si>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</si>
  <si>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</si>
  <si>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</si>
  <si>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</si>
  <si>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</si>
  <si>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</si>
  <si>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</si>
  <si>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</si>
  <si>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</si>
  <si>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</si>
  <si>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</si>
  <si>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</si>
  <si>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</si>
  <si>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</si>
  <si>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</si>
  <si>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</si>
  <si>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</si>
  <si>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</si>
  <si>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</si>
  <si>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</si>
  <si>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</si>
  <si>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</si>
  <si>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</si>
  <si>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</si>
  <si>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</si>
  <si>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</si>
  <si>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</si>
  <si>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</si>
  <si>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</si>
  <si>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</si>
  <si>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</si>
  <si>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</si>
  <si>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</si>
  <si>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</si>
  <si>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</si>
  <si>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</si>
  <si>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</si>
  <si>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</si>
  <si>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</si>
  <si>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</si>
  <si>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</si>
  <si>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</si>
  <si>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</si>
  <si>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</si>
  <si>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</si>
  <si>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</si>
  <si>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</si>
  <si>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</si>
  <si>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</si>
  <si>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</si>
  <si>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</si>
  <si>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</si>
  <si>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</si>
  <si>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</si>
  <si>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</si>
  <si>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</si>
  <si>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</si>
  <si>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</si>
  <si>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</si>
  <si>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</si>
  <si>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</si>
  <si>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</si>
  <si>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</si>
  <si>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</si>
  <si>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</si>
  <si>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</si>
  <si>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</si>
  <si>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</si>
  <si>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</si>
  <si>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</si>
  <si>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</si>
  <si>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</si>
  <si>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</si>
  <si>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</si>
  <si>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</si>
  <si>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</si>
  <si>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</si>
  <si>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</si>
  <si>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</si>
  <si>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</si>
  <si>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</si>
  <si>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</si>
  <si>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</si>
  <si>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</si>
  <si>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</si>
  <si>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</si>
  <si>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</si>
  <si>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</si>
  <si>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</si>
  <si>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</si>
  <si>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</si>
  <si>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</si>
  <si>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</si>
  <si>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</si>
  <si>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</si>
  <si>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</si>
  <si>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</si>
  <si>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</si>
  <si>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</si>
  <si>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</si>
  <si>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</si>
  <si>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</si>
  <si>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</si>
  <si>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</si>
  <si>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</si>
  <si>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</si>
  <si>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</si>
  <si>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</si>
  <si>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</si>
  <si>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</si>
  <si>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</si>
  <si>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</si>
  <si>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</si>
  <si>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</si>
  <si>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</si>
  <si>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</si>
  <si>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</si>
  <si>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</si>
  <si>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</si>
  <si>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</si>
  <si>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</si>
  <si>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</si>
  <si>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</si>
  <si>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</si>
  <si>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</si>
  <si>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</si>
  <si>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</si>
  <si>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</si>
  <si>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</si>
  <si>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</si>
  <si>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</si>
  <si>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</si>
  <si>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</si>
  <si>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</si>
  <si>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</si>
  <si>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</si>
  <si>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</si>
  <si>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</si>
  <si>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</si>
  <si>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</si>
  <si>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</si>
  <si>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</si>
  <si>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</si>
  <si>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</si>
  <si>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</si>
  <si>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</si>
  <si>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</si>
  <si>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</si>
  <si>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</si>
  <si>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</si>
  <si>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</si>
  <si>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</si>
  <si>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</si>
  <si>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</si>
  <si>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</si>
  <si>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</si>
  <si>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</si>
  <si>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</si>
  <si>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</si>
  <si>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</si>
  <si>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</si>
  <si>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</si>
  <si>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</si>
  <si>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</si>
  <si>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</si>
  <si>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</si>
  <si>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</si>
  <si>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</si>
  <si>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</si>
  <si>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</si>
  <si>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</si>
  <si>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</si>
  <si>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</si>
  <si>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</si>
  <si>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</si>
  <si>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</si>
  <si>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</si>
  <si>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</si>
  <si>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</si>
  <si>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</si>
  <si>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</si>
  <si>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</si>
  <si>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</si>
  <si>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</si>
  <si>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</si>
  <si>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</si>
  <si>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</si>
  <si>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</si>
  <si>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</si>
  <si>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</si>
  <si>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</si>
  <si>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</si>
  <si>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</si>
  <si>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</si>
  <si>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</si>
  <si>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</si>
  <si>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</si>
  <si>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</si>
  <si>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</si>
  <si>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</si>
  <si>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</si>
  <si>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</si>
  <si>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</si>
  <si>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</si>
  <si>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</si>
  <si>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</si>
  <si>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</si>
  <si>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</si>
  <si>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</si>
  <si>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</si>
  <si>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</si>
  <si>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</si>
  <si>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</si>
  <si>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</si>
  <si>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</si>
  <si>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</si>
  <si>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</si>
  <si>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</si>
  <si>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</si>
  <si>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</si>
  <si>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</si>
  <si>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</si>
  <si>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</si>
  <si>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</si>
  <si>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</si>
  <si>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</si>
  <si>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</si>
  <si>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</si>
  <si>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</si>
  <si>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</si>
  <si>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</si>
  <si>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</si>
  <si>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</si>
  <si>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</si>
  <si>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</si>
  <si>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</si>
  <si>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</si>
  <si>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</si>
  <si>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</si>
  <si>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</si>
  <si>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</si>
  <si>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</si>
  <si>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</si>
  <si>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</si>
  <si>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</si>
  <si>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</si>
  <si>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</si>
  <si>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</si>
  <si>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</si>
  <si>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</si>
  <si>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</si>
  <si>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</si>
  <si>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</si>
  <si>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</si>
  <si>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</si>
  <si>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</si>
  <si>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</si>
  <si>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</si>
  <si>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</si>
  <si>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</si>
  <si>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</si>
  <si>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</si>
  <si>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</si>
  <si>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</si>
  <si>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</si>
  <si>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</si>
  <si>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</si>
  <si>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</si>
  <si>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</si>
  <si>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</si>
  <si>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</si>
  <si>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</si>
  <si>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</si>
  <si>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</si>
  <si>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</si>
  <si>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</si>
  <si>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</si>
  <si>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</si>
  <si>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</si>
  <si>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</si>
  <si>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</si>
  <si>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</si>
  <si>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</si>
  <si>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</si>
  <si>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</si>
  <si>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</si>
  <si>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</si>
  <si>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</si>
  <si>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</si>
  <si>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</si>
  <si>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</si>
  <si>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</si>
  <si>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</si>
  <si>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</si>
  <si>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</si>
  <si>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</si>
  <si>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</si>
  <si>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</si>
  <si>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</si>
  <si>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</si>
  <si>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</si>
  <si>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</si>
  <si>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</si>
  <si>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</si>
  <si>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</si>
  <si>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</si>
  <si>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</si>
  <si>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</si>
  <si>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</si>
  <si>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</si>
  <si>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</si>
  <si>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</si>
  <si>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</si>
  <si>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</si>
  <si>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</si>
  <si>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</si>
  <si>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</si>
  <si>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</si>
  <si>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</si>
  <si>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</si>
  <si>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</si>
  <si>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</si>
  <si>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</si>
  <si>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</si>
  <si>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</si>
  <si>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</si>
  <si>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</si>
  <si>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</si>
  <si>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</si>
  <si>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</si>
  <si>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</si>
  <si>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</si>
  <si>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</si>
  <si>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</si>
  <si>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</si>
  <si>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</si>
  <si>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</si>
  <si>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</si>
  <si>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</si>
  <si>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</si>
  <si>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</si>
  <si>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</si>
  <si>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</si>
  <si>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</si>
  <si>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</si>
  <si>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</si>
  <si>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</si>
  <si>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</si>
  <si>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</si>
  <si>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</si>
  <si>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</si>
  <si>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</si>
  <si>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</si>
  <si>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</si>
  <si>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</si>
  <si>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</si>
  <si>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</si>
  <si>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</si>
  <si>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</si>
  <si>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</si>
  <si>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</si>
  <si>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</si>
  <si>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</si>
  <si>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</si>
  <si>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</si>
  <si>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</si>
  <si>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</si>
  <si>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</si>
  <si>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</si>
  <si>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</si>
  <si>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</si>
  <si>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</si>
  <si>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</si>
  <si>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</si>
  <si>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</si>
  <si>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</si>
  <si>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</si>
  <si>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</si>
  <si>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</si>
  <si>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</si>
  <si>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</si>
  <si>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</si>
  <si>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</si>
  <si>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</si>
  <si>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</si>
  <si>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</si>
  <si>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</si>
  <si>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</si>
  <si>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</si>
  <si>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</si>
  <si>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</si>
  <si>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</si>
  <si>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</si>
  <si>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</si>
  <si>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</si>
  <si>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</si>
  <si>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</si>
  <si>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</si>
  <si>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</si>
  <si>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</si>
  <si>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</si>
  <si>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</si>
  <si>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</si>
  <si>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</si>
  <si>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</si>
  <si>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</si>
  <si>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</si>
  <si>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</si>
  <si>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</si>
  <si>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</si>
  <si>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</si>
  <si>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</si>
  <si>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</si>
  <si>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</si>
  <si>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</si>
  <si>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</si>
  <si>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</si>
  <si>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</si>
  <si>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</si>
  <si>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</si>
  <si>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</si>
  <si>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</si>
  <si>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</si>
  <si>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</si>
  <si>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</si>
  <si>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</si>
  <si>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</si>
  <si>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</si>
  <si>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</si>
  <si>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</si>
  <si>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</si>
  <si>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</si>
  <si>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</si>
  <si>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</si>
  <si>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</si>
  <si>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</si>
  <si>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</si>
  <si>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</si>
  <si>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</si>
  <si>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</si>
  <si>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</si>
  <si>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</si>
  <si>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</si>
  <si>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</si>
  <si>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</si>
  <si>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</si>
  <si>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</si>
  <si>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</si>
  <si>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</si>
  <si>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</si>
  <si>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</si>
  <si>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</si>
  <si>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</si>
  <si>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</si>
  <si>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</si>
  <si>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</si>
  <si>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</si>
  <si>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</si>
  <si>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</si>
  <si>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</si>
  <si>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</si>
  <si>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</si>
  <si>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</si>
  <si>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</si>
  <si>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</si>
  <si>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</si>
  <si>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</si>
  <si>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</si>
  <si>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</si>
  <si>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</si>
  <si>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</si>
  <si>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</si>
  <si>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</si>
  <si>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</si>
  <si>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</si>
  <si>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</si>
  <si>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</si>
  <si>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</si>
  <si>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</si>
  <si>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</si>
  <si>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</si>
  <si>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</si>
  <si>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</si>
  <si>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</si>
  <si>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</si>
  <si>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</si>
  <si>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</si>
  <si>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</si>
  <si>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</si>
  <si>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</si>
  <si>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</si>
  <si>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</si>
  <si>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</si>
  <si>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</si>
  <si>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</si>
  <si>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</si>
  <si>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</si>
  <si>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</si>
  <si>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</si>
  <si>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</si>
  <si>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</si>
  <si>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</si>
  <si>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</si>
  <si>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</si>
  <si>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</si>
  <si>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</si>
  <si>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</si>
  <si>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</si>
  <si>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</si>
  <si>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</si>
  <si>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</si>
  <si>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</si>
  <si>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</si>
  <si>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</si>
  <si>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</si>
  <si>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</si>
  <si>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</si>
  <si>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</si>
  <si>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</si>
  <si>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</si>
  <si>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</si>
  <si>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</si>
  <si>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</si>
  <si>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</si>
  <si>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</si>
  <si>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</si>
  <si>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</si>
  <si>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</si>
  <si>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</si>
  <si>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</si>
  <si>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</si>
  <si>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</si>
  <si>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</si>
  <si>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</si>
  <si>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</si>
  <si>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</si>
  <si>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</si>
  <si>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</si>
  <si>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</si>
  <si>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</si>
  <si>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</si>
  <si>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</si>
  <si>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</si>
  <si>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</si>
  <si>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</si>
  <si>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</si>
  <si>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</si>
  <si>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</si>
  <si>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</si>
  <si>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</si>
  <si>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</si>
  <si>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</si>
  <si>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</si>
  <si>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</si>
  <si>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</si>
  <si>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</si>
  <si>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</si>
  <si>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</si>
  <si>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</si>
  <si>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</si>
  <si>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</si>
  <si>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</si>
  <si>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</si>
  <si>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</si>
  <si>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</si>
  <si>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</si>
  <si>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</si>
  <si>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</si>
  <si>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</si>
  <si>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</si>
  <si>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</si>
  <si>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</si>
  <si>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</si>
  <si>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</si>
  <si>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</si>
  <si>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</si>
  <si>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</si>
  <si>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</si>
  <si>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</si>
  <si>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</si>
  <si>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</si>
  <si>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</si>
  <si>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</si>
  <si>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</si>
  <si>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</si>
  <si>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</si>
  <si>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</si>
  <si>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</si>
  <si>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</si>
  <si>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</si>
  <si>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</si>
  <si>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</si>
  <si>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</si>
  <si>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</si>
  <si>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</si>
  <si>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</si>
  <si>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</si>
  <si>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</si>
  <si>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</si>
  <si>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</si>
  <si>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</si>
  <si>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</si>
  <si>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</si>
  <si>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</si>
  <si>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</si>
  <si>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</si>
  <si>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</si>
  <si>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</si>
  <si>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</si>
  <si>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</si>
  <si>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</si>
  <si>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</si>
  <si>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</si>
  <si>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</si>
  <si>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</si>
  <si>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</si>
  <si>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</si>
  <si>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</si>
  <si>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</si>
  <si>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</si>
  <si>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</si>
  <si>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</si>
  <si>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</si>
  <si>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</si>
  <si>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</si>
  <si>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</si>
  <si>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</si>
  <si>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</si>
  <si>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</si>
  <si>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</si>
  <si>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</si>
  <si>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</si>
  <si>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</si>
  <si>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</si>
  <si>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</si>
  <si>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</si>
  <si>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</si>
  <si>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</si>
  <si>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</si>
  <si>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</si>
  <si>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</si>
  <si>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</si>
  <si>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</si>
  <si>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</si>
  <si>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</si>
  <si>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</si>
  <si>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</si>
  <si>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</si>
  <si>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</si>
  <si>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</si>
  <si>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</si>
  <si>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</si>
  <si>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</si>
  <si>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</si>
  <si>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</si>
  <si>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</si>
  <si>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</si>
  <si>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</si>
  <si>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</si>
  <si>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</si>
  <si>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</si>
  <si>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</si>
  <si>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</si>
  <si>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</si>
  <si>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</si>
  <si>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</si>
  <si>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</si>
  <si>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</si>
  <si>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</si>
  <si>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</si>
  <si>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</si>
  <si>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</si>
  <si>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</si>
  <si>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</si>
  <si>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</si>
  <si>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</si>
  <si>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</si>
  <si>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</si>
  <si>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</si>
  <si>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</si>
  <si>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</si>
  <si>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</si>
  <si>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</si>
  <si>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</si>
  <si>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</si>
  <si>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</si>
  <si>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</si>
  <si>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</si>
  <si>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</si>
  <si>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</si>
  <si>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</si>
  <si>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</si>
  <si>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</si>
  <si>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</si>
  <si>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</si>
  <si>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</si>
  <si>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</si>
  <si>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</si>
  <si>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</si>
  <si>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</si>
  <si>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</si>
  <si>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</si>
  <si>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</si>
  <si>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</si>
  <si>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</si>
  <si>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</si>
  <si>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</si>
  <si>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</si>
  <si>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</si>
  <si>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</si>
  <si>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</si>
  <si>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</si>
  <si>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</si>
  <si>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</si>
  <si>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</si>
  <si>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</si>
  <si>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</si>
  <si>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</si>
  <si>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</si>
  <si>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</si>
  <si>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</si>
  <si>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</si>
  <si>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</si>
  <si>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</si>
  <si>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</si>
  <si>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</si>
  <si>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</si>
  <si>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</si>
  <si>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</si>
  <si>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</si>
  <si>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</si>
  <si>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</si>
  <si>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</si>
  <si>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</si>
  <si>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</si>
  <si>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</si>
  <si>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</si>
  <si>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</si>
  <si>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</si>
  <si>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</si>
  <si>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</si>
  <si>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</si>
  <si>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</si>
  <si>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</si>
  <si>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</si>
  <si>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</si>
  <si>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</si>
  <si>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</si>
  <si>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</si>
  <si>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</si>
  <si>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</si>
  <si>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</si>
  <si>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</si>
  <si>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</si>
  <si>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</si>
  <si>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</si>
  <si>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</si>
  <si>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</si>
  <si>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</si>
  <si>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</si>
  <si>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</si>
  <si>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</si>
  <si>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</si>
  <si>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</si>
  <si>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</si>
  <si>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</si>
  <si>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</si>
  <si>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</si>
  <si>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</si>
  <si>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</si>
  <si>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</si>
  <si>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</si>
  <si>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</si>
  <si>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</si>
  <si>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</si>
  <si>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</si>
  <si>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</si>
  <si>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</si>
  <si>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</si>
  <si>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</si>
  <si>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</si>
  <si>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</si>
  <si>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</si>
  <si>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</si>
  <si>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</si>
  <si>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</si>
  <si>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</si>
  <si>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</si>
  <si>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</si>
  <si>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</si>
  <si>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</si>
  <si>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</si>
  <si>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</si>
  <si>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</si>
  <si>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</si>
  <si>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</si>
  <si>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</si>
  <si>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</si>
  <si>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</si>
  <si>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</si>
  <si>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</si>
  <si>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</si>
  <si>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</si>
  <si>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</si>
  <si>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</si>
  <si>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</si>
  <si>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</si>
  <si>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</si>
  <si>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</si>
  <si>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</si>
  <si>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</si>
  <si>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</si>
  <si>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</si>
  <si>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</si>
  <si>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</si>
  <si>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</si>
  <si>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</si>
  <si>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</si>
  <si>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</si>
  <si>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</si>
  <si>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</si>
  <si>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</si>
  <si>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</si>
  <si>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</si>
  <si>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</si>
  <si>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</si>
  <si>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</si>
  <si>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</si>
  <si>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</si>
  <si>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</si>
  <si>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</si>
  <si>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</si>
  <si>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</si>
  <si>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</si>
  <si>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</si>
  <si>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</si>
  <si>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</si>
  <si>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</si>
  <si>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</si>
  <si>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</si>
  <si>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</si>
  <si>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</si>
  <si>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</si>
  <si>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</si>
  <si>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</si>
  <si>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</si>
  <si>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</si>
  <si>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</si>
  <si>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</si>
  <si>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</si>
  <si>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</si>
  <si>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</si>
  <si>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</si>
  <si>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</si>
  <si>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</si>
  <si>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</si>
  <si>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</si>
  <si>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</si>
  <si>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</si>
  <si>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</si>
  <si>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</si>
  <si>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</si>
  <si>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</si>
  <si>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</si>
  <si>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</si>
  <si>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</si>
  <si>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</si>
  <si>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</si>
  <si>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</si>
  <si>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</si>
  <si>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</si>
  <si>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</si>
  <si>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</si>
  <si>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</si>
  <si>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</si>
  <si>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</si>
  <si>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</si>
  <si>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</si>
  <si>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</si>
  <si>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</si>
  <si>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</si>
  <si>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</si>
  <si>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</si>
  <si>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</si>
  <si>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</si>
  <si>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</si>
  <si>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</si>
  <si>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</si>
  <si>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</si>
  <si>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</si>
  <si>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</si>
  <si>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</si>
  <si>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</si>
  <si>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</si>
  <si>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</si>
  <si>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</si>
  <si>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</si>
  <si>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</si>
  <si>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</si>
  <si>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</si>
  <si>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</si>
  <si>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</si>
  <si>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</si>
  <si>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</si>
  <si>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</si>
  <si>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</si>
  <si>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</si>
  <si>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</si>
  <si>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</si>
  <si>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</si>
  <si>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</si>
  <si>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</si>
  <si>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</si>
  <si>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</si>
  <si>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</si>
  <si>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</si>
  <si>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</si>
  <si>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</si>
  <si>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</si>
  <si>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</si>
  <si>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</si>
  <si>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</si>
  <si>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</si>
  <si>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</si>
  <si>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</si>
  <si>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</si>
  <si>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</si>
  <si>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</si>
  <si>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</si>
  <si>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</si>
  <si>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</si>
  <si>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</si>
  <si>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</si>
  <si>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</si>
  <si>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</si>
  <si>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</si>
  <si>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</si>
  <si>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</si>
  <si>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</si>
  <si>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</si>
  <si>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</si>
  <si>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</si>
  <si>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</si>
  <si>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</si>
  <si>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</si>
  <si>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</si>
  <si>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</si>
  <si>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</si>
  <si>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</si>
  <si>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</si>
  <si>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</si>
  <si>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</si>
  <si>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</si>
  <si>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</si>
  <si>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</si>
  <si>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</si>
  <si>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</si>
  <si>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</si>
  <si>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</si>
  <si>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</si>
  <si>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</si>
  <si>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</si>
  <si>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</si>
  <si>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</si>
  <si>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</si>
  <si>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</si>
  <si>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</si>
  <si>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</si>
  <si>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</si>
  <si>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</si>
  <si>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</si>
  <si>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</si>
  <si>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</si>
  <si>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</si>
  <si>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</si>
  <si>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</si>
  <si>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</si>
  <si>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</si>
  <si>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</si>
  <si>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</si>
  <si>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</si>
  <si>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</si>
  <si>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</si>
  <si>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</si>
  <si>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</si>
  <si>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</si>
  <si>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</si>
  <si>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</si>
  <si>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</si>
  <si>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</si>
  <si>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</si>
  <si>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</si>
  <si>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</si>
  <si>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</si>
  <si>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</si>
  <si>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</si>
  <si>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</si>
  <si>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</si>
  <si>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</si>
  <si>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</si>
  <si>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</si>
  <si>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</si>
  <si>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</si>
  <si>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</si>
  <si>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</si>
  <si>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</si>
  <si>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</si>
  <si>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</si>
  <si>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</si>
  <si>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</si>
  <si>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</si>
  <si>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</si>
  <si>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</si>
  <si>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</si>
  <si>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</si>
  <si>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</si>
  <si>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</si>
  <si>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</si>
  <si>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</si>
  <si>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</si>
  <si>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</si>
  <si>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</si>
  <si>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</si>
  <si>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</si>
  <si>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</si>
  <si>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</si>
  <si>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</si>
  <si>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</si>
  <si>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</si>
  <si>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</si>
  <si>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</si>
  <si>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</si>
  <si>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</si>
  <si>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</si>
  <si>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</si>
  <si>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</si>
  <si>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</si>
  <si>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</si>
  <si>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</si>
  <si>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</si>
  <si>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</si>
  <si>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</si>
  <si>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</si>
  <si>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</si>
  <si>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</si>
  <si>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</si>
  <si>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</si>
  <si>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</si>
  <si>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</si>
  <si>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</si>
  <si>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</si>
  <si>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</si>
  <si>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</si>
  <si>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</si>
  <si>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</si>
  <si>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</si>
  <si>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</si>
  <si>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</si>
  <si>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</si>
  <si>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</si>
  <si>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</si>
  <si>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</si>
  <si>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</si>
  <si>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</si>
  <si>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</si>
  <si>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</si>
  <si>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</si>
  <si>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</si>
  <si>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</si>
  <si>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</si>
  <si>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</si>
  <si>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</si>
  <si>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</si>
  <si>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</si>
  <si>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</si>
  <si>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</si>
  <si>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</si>
  <si>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</si>
  <si>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</si>
  <si>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</si>
  <si>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</si>
  <si>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</si>
  <si>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</si>
  <si>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</si>
  <si>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</si>
  <si>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</si>
  <si>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</si>
  <si>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</si>
  <si>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</si>
  <si>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</si>
  <si>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</si>
  <si>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</si>
  <si>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</si>
  <si>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</si>
  <si>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</si>
  <si>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</si>
  <si>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</si>
  <si>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</si>
  <si>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</si>
  <si>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</si>
  <si>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</si>
  <si>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</si>
  <si>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</si>
  <si>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</si>
  <si>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</si>
  <si>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</si>
  <si>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</si>
  <si>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</si>
  <si>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</si>
  <si>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</si>
  <si>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</si>
  <si>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</si>
  <si>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</si>
  <si>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</si>
  <si>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</si>
  <si>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</si>
  <si>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</si>
  <si>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</si>
  <si>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</si>
  <si>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</si>
  <si>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</si>
  <si>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</si>
  <si>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</si>
  <si>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</si>
  <si>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</si>
  <si>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</si>
  <si>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</si>
  <si>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</si>
  <si>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</si>
  <si>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</si>
  <si>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</si>
  <si>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</si>
  <si>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</si>
  <si>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</si>
  <si>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</si>
  <si>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</si>
  <si>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</si>
  <si>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</si>
  <si>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</si>
  <si>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</si>
  <si>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</si>
  <si>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</si>
  <si>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</si>
  <si>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</si>
  <si>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</si>
  <si>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</si>
  <si>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</si>
  <si>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</si>
  <si>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</si>
  <si>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</si>
  <si>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</si>
  <si>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</si>
  <si>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</si>
  <si>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</si>
  <si>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</si>
  <si>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</si>
  <si>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</si>
  <si>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</si>
  <si>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</si>
  <si>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</si>
  <si>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</si>
  <si>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</si>
  <si>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</si>
  <si>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</si>
  <si>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</si>
  <si>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</si>
  <si>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</si>
  <si>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</si>
  <si>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</si>
  <si>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</si>
  <si>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</si>
  <si>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</si>
  <si>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</si>
  <si>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</si>
  <si>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</si>
  <si>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</si>
  <si>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</si>
  <si>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</si>
  <si>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</si>
  <si>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</si>
  <si>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</si>
  <si>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</si>
  <si>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</si>
  <si>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</si>
  <si>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</si>
  <si>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</si>
  <si>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</si>
  <si>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</si>
  <si>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</si>
  <si>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</si>
  <si>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</si>
  <si>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</si>
  <si>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</si>
  <si>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</si>
  <si>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</si>
  <si>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</si>
  <si>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</si>
  <si>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</si>
  <si>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</si>
  <si>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</si>
  <si>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</si>
  <si>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</si>
  <si>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</si>
  <si>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</si>
  <si>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</si>
  <si>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</si>
  <si>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</si>
  <si>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</si>
  <si>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</si>
  <si>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</si>
  <si>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</si>
  <si>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</si>
  <si>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</si>
  <si>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</si>
  <si>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</si>
  <si>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</si>
  <si>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</si>
  <si>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</si>
  <si>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</si>
  <si>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</si>
  <si>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</si>
  <si>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</si>
  <si>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</si>
  <si>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</si>
  <si>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</si>
  <si>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</si>
  <si>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</si>
  <si>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</si>
  <si>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</si>
  <si>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</si>
  <si>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</si>
  <si>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</si>
  <si>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</si>
  <si>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</si>
  <si>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</si>
  <si>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</si>
  <si>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</si>
  <si>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</si>
  <si>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</si>
  <si>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</si>
  <si>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</si>
  <si>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</si>
  <si>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</si>
  <si>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</si>
  <si>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</si>
  <si>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</si>
  <si>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</si>
  <si>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</si>
  <si>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</si>
  <si>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</si>
  <si>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</si>
  <si>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</si>
  <si>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</si>
  <si>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</si>
  <si>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</si>
  <si>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</si>
  <si>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</si>
  <si>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</si>
  <si>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</si>
  <si>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</si>
  <si>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</si>
  <si>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</si>
  <si>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</si>
  <si>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</si>
  <si>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</si>
  <si>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</si>
  <si>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</si>
  <si>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</si>
  <si>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</si>
  <si>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</si>
  <si>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</si>
  <si>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</si>
  <si>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</si>
  <si>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</si>
  <si>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</si>
  <si>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</si>
  <si>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</si>
  <si>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</si>
  <si>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</si>
  <si>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</si>
  <si>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</si>
  <si>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</si>
  <si>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</si>
  <si>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</si>
  <si>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</si>
  <si>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</si>
  <si>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</si>
  <si>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</si>
  <si>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</si>
  <si>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</si>
  <si>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</si>
  <si>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</si>
  <si>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</si>
  <si>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</si>
  <si>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</si>
  <si>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</si>
  <si>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</si>
  <si>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</si>
  <si>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</si>
  <si>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</si>
  <si>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</si>
  <si>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</si>
  <si>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</si>
  <si>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</si>
  <si>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</si>
  <si>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</si>
  <si>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</si>
  <si>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</si>
  <si>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</si>
  <si>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</si>
  <si>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</si>
  <si>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</si>
  <si>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</si>
  <si>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</si>
  <si>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</si>
  <si>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</si>
  <si>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</si>
  <si>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</si>
  <si>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</si>
  <si>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</si>
  <si>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</si>
  <si>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</si>
  <si>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</si>
  <si>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</si>
  <si>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</si>
  <si>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</si>
  <si>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</si>
  <si>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</si>
  <si>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</si>
  <si>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</si>
  <si>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</si>
  <si>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</si>
  <si>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</si>
  <si>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</si>
  <si>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</si>
  <si>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</si>
  <si>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</si>
  <si>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</si>
  <si>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</si>
  <si>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</si>
  <si>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</si>
  <si>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</si>
  <si>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</si>
  <si>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</si>
  <si>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</si>
  <si>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</si>
  <si>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</si>
  <si>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</si>
  <si>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</si>
  <si>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</si>
  <si>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</si>
  <si>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</si>
  <si>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</si>
  <si>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</si>
  <si>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</si>
  <si>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</si>
  <si>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</si>
  <si>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</si>
  <si>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</si>
  <si>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</si>
  <si>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</si>
  <si>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</si>
  <si>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</si>
  <si>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</si>
  <si>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</si>
  <si>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</si>
  <si>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</si>
  <si>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</si>
  <si>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</si>
  <si>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</si>
  <si>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</si>
  <si>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</si>
  <si>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</si>
  <si>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</si>
  <si>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</si>
  <si>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</si>
  <si>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</si>
  <si>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</si>
  <si>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</si>
  <si>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</si>
  <si>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</si>
  <si>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</si>
  <si>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</si>
  <si>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</si>
  <si>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</si>
  <si>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</si>
  <si>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</si>
  <si>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</si>
  <si>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</si>
  <si>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</si>
  <si>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</si>
  <si>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</si>
  <si>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</si>
  <si>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</si>
  <si>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</si>
  <si>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</si>
  <si>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</si>
  <si>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</si>
  <si>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</si>
  <si>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</si>
  <si>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</si>
  <si>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</si>
  <si>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</si>
  <si>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</si>
  <si>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</si>
  <si>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</si>
  <si>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</si>
  <si>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</si>
  <si>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</si>
  <si>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</si>
  <si>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</si>
  <si>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</si>
  <si>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</si>
  <si>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</si>
  <si>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</si>
  <si>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</si>
  <si>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</si>
  <si>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</si>
  <si>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</si>
  <si>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</si>
  <si>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</si>
  <si>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</si>
  <si>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</si>
  <si>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</si>
  <si>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</si>
  <si>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</si>
  <si>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</si>
  <si>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</si>
  <si>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</si>
  <si>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</si>
  <si>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</si>
  <si>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</si>
  <si>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</si>
  <si>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</si>
  <si>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</si>
  <si>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</si>
  <si>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</si>
  <si>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</si>
  <si>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</si>
  <si>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</si>
  <si>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</si>
  <si>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</si>
  <si>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</si>
  <si>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</si>
  <si>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</si>
  <si>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</si>
  <si>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</si>
  <si>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</si>
  <si>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</si>
  <si>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</si>
  <si>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</si>
  <si>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</si>
  <si>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</si>
  <si>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</si>
  <si>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</si>
  <si>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</si>
  <si>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</si>
  <si>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</si>
  <si>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</si>
  <si>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</si>
  <si>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</si>
  <si>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</si>
  <si>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</si>
  <si>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</si>
  <si>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</si>
  <si>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</si>
  <si>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</si>
  <si>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</si>
  <si>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</si>
  <si>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</si>
  <si>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</si>
  <si>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</si>
  <si>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</si>
  <si>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</si>
  <si>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</si>
  <si>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</si>
  <si>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</si>
  <si>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</si>
  <si>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</si>
  <si>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</si>
  <si>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</si>
  <si>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</si>
  <si>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</si>
  <si>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</si>
  <si>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</si>
  <si>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</si>
  <si>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</si>
  <si>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</si>
  <si>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</si>
  <si>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</si>
  <si>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</si>
  <si>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</si>
  <si>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</si>
  <si>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</si>
  <si>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</si>
  <si>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</si>
  <si>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</si>
  <si>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</si>
  <si>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</si>
  <si>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</si>
  <si>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</si>
  <si>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</si>
  <si>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</si>
  <si>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</si>
  <si>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</si>
  <si>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</si>
  <si>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</si>
  <si>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</si>
  <si>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</si>
  <si>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</si>
  <si>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</si>
  <si>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</si>
  <si>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</si>
  <si>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</si>
  <si>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</si>
  <si>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</si>
  <si>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</si>
  <si>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</si>
  <si>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</si>
  <si>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</si>
  <si>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</si>
  <si>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</si>
  <si>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</si>
  <si>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</si>
  <si>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</si>
  <si>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</si>
  <si>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</si>
  <si>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</si>
  <si>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</si>
  <si>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</si>
  <si>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</si>
  <si>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</si>
  <si>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</si>
  <si>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</si>
  <si>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</si>
  <si>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</si>
  <si>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</si>
  <si>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</si>
  <si>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</si>
  <si>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</si>
  <si>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</si>
  <si>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</si>
  <si>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</si>
  <si>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</si>
  <si>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</si>
  <si>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</si>
  <si>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</si>
  <si>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</si>
  <si>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</si>
  <si>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</si>
  <si>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</si>
  <si>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</si>
  <si>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</si>
  <si>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</si>
  <si>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</si>
  <si>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</si>
  <si>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</si>
  <si>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</si>
  <si>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</si>
  <si>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</si>
  <si>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</si>
  <si>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</si>
  <si>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</si>
  <si>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</si>
  <si>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</si>
  <si>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</si>
  <si>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</si>
  <si>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</si>
  <si>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</si>
  <si>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</si>
  <si>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</si>
  <si>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</si>
  <si>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</si>
  <si>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</si>
  <si>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</si>
  <si>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</si>
  <si>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</si>
  <si>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</si>
  <si>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</si>
  <si>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</si>
  <si>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</si>
  <si>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</si>
  <si>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</si>
  <si>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</si>
  <si>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</si>
  <si>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</si>
  <si>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</si>
  <si>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</si>
  <si>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</si>
  <si>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</si>
  <si>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</si>
  <si>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</si>
  <si>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</si>
  <si>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</si>
  <si>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</si>
  <si>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</si>
  <si>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</si>
  <si>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</si>
  <si>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</si>
  <si>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</si>
  <si>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</si>
  <si>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</si>
  <si>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</si>
  <si>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</si>
  <si>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</si>
  <si>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</si>
  <si>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</si>
  <si>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</si>
  <si>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</si>
  <si>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</si>
  <si>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</si>
  <si>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</si>
  <si>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</si>
  <si>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</si>
  <si>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</si>
  <si>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</si>
  <si>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</si>
  <si>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</si>
  <si>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</si>
  <si>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</si>
  <si>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</si>
  <si>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</si>
  <si>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</si>
  <si>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</si>
  <si>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</si>
  <si>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</si>
  <si>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</si>
  <si>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</si>
  <si>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</si>
  <si>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</si>
  <si>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</si>
  <si>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</si>
  <si>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</si>
  <si>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</si>
  <si>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</si>
  <si>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</si>
  <si>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</si>
  <si>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</si>
  <si>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</si>
  <si>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</si>
  <si>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</si>
  <si>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</si>
  <si>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</si>
  <si>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</si>
  <si>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</si>
  <si>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</si>
  <si>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</si>
  <si>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</si>
  <si>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</si>
  <si>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</si>
  <si>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</si>
  <si>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</si>
  <si>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</si>
  <si>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</si>
  <si>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</si>
  <si>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</si>
  <si>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</si>
  <si>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</si>
  <si>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</si>
  <si>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</si>
  <si>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</si>
  <si>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</si>
  <si>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</si>
  <si>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</si>
  <si>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</si>
  <si>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</si>
  <si>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</si>
  <si>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</si>
  <si>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</si>
  <si>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</si>
  <si>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</si>
  <si>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</si>
  <si>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</si>
  <si>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</si>
  <si>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</si>
  <si>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</si>
  <si>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</si>
  <si>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</si>
  <si>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</si>
  <si>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</si>
  <si>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</si>
  <si>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</si>
  <si>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</si>
  <si>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</si>
  <si>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</si>
  <si>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</si>
  <si>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</si>
  <si>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</si>
  <si>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</si>
  <si>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</si>
  <si>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</si>
  <si>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</si>
  <si>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</si>
  <si>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</si>
  <si>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</si>
  <si>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</si>
  <si>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</si>
  <si>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</si>
  <si>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</si>
  <si>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</si>
  <si>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</si>
  <si>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</si>
  <si>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</si>
  <si>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</si>
  <si>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</si>
  <si>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</si>
  <si>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</si>
  <si>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</si>
  <si>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</si>
  <si>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</si>
  <si>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</si>
  <si>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</si>
  <si>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</si>
  <si>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</si>
  <si>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</si>
  <si>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</si>
  <si>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</si>
  <si>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</si>
  <si>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</si>
  <si>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</si>
  <si>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</si>
  <si>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</si>
  <si>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</si>
  <si>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</si>
  <si>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</si>
  <si>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</si>
  <si>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</si>
  <si>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</si>
  <si>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</si>
  <si>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</si>
  <si>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</si>
  <si>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</si>
  <si>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</si>
  <si>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</si>
  <si>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</si>
  <si>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</si>
  <si>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</si>
  <si>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</si>
  <si>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</si>
  <si>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</si>
  <si>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</si>
  <si>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</si>
  <si>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</si>
  <si>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</si>
  <si>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</si>
  <si>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</si>
  <si>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</si>
  <si>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</si>
  <si>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</si>
  <si>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</si>
  <si>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</si>
  <si>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</si>
  <si>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</si>
  <si>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</si>
  <si>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</si>
  <si>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</si>
  <si>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</si>
  <si>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</si>
  <si>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</si>
  <si>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</si>
  <si>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</si>
  <si>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</si>
  <si>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</si>
  <si>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</si>
  <si>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</si>
  <si>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</si>
  <si>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</si>
  <si>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</si>
  <si>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</si>
  <si>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</si>
  <si>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</si>
  <si>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</si>
  <si>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</si>
  <si>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</si>
  <si>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</si>
  <si>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</si>
  <si>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</si>
  <si>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</si>
  <si>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</si>
  <si>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</si>
  <si>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</si>
  <si>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</si>
  <si>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</si>
  <si>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</si>
  <si>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</si>
  <si>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</si>
  <si>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</si>
  <si>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</si>
  <si>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</si>
  <si>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</si>
  <si>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</si>
  <si>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</si>
  <si>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</si>
  <si>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</si>
  <si>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</si>
  <si>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</si>
  <si>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</si>
  <si>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</si>
  <si>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</si>
  <si>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</si>
  <si>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</si>
  <si>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</si>
  <si>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</si>
  <si>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</si>
  <si>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</si>
  <si>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</si>
  <si>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</si>
  <si>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</si>
  <si>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</si>
  <si>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</si>
  <si>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</si>
  <si>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</si>
  <si>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</si>
  <si>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</si>
  <si>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</si>
  <si>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</si>
  <si>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</si>
  <si>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</si>
  <si>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</si>
  <si>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</si>
  <si>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</si>
  <si>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</si>
  <si>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</si>
  <si>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</si>
  <si>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</si>
  <si>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</si>
  <si>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</si>
  <si>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</si>
  <si>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</si>
  <si>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</si>
  <si>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</si>
  <si>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</si>
  <si>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</si>
  <si>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</si>
  <si>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</si>
  <si>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</si>
  <si>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</si>
  <si>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</si>
  <si>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</si>
  <si>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</si>
  <si>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</si>
  <si>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</si>
  <si>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</si>
  <si>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</si>
  <si>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</si>
  <si>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</si>
  <si>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</si>
  <si>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</si>
  <si>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</si>
  <si>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</si>
  <si>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</si>
  <si>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</si>
  <si>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</si>
  <si>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</si>
  <si>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</si>
  <si>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</si>
  <si>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</si>
  <si>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</si>
  <si>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</si>
  <si>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</si>
  <si>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</si>
  <si>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</si>
  <si>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</si>
  <si>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</si>
  <si>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</si>
  <si>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</si>
  <si>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</si>
  <si>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</si>
  <si>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</si>
  <si>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</si>
  <si>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</si>
  <si>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</si>
  <si>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</si>
  <si>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</si>
  <si>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</si>
  <si>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</si>
  <si>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</si>
  <si>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</si>
  <si>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</si>
  <si>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</si>
  <si>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</si>
  <si>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</si>
  <si>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</si>
  <si>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</si>
  <si>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</si>
  <si>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</si>
  <si>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</si>
  <si>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</si>
  <si>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</si>
  <si>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</si>
  <si>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</si>
  <si>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</si>
  <si>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</si>
  <si>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</si>
  <si>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</si>
  <si>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</si>
  <si>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</si>
  <si>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</si>
  <si>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</si>
  <si>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</si>
  <si>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</si>
  <si>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</si>
  <si>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</si>
  <si>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</si>
  <si>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</si>
  <si>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</si>
  <si>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</si>
  <si>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</si>
  <si>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</si>
  <si>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</si>
  <si>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</si>
  <si>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</si>
  <si>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</si>
  <si>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</si>
  <si>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</si>
  <si>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</si>
  <si>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</si>
  <si>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</si>
  <si>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</si>
  <si>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</si>
  <si>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</si>
  <si>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</si>
  <si>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</si>
  <si>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</si>
  <si>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</si>
  <si>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</si>
  <si>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</si>
  <si>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</si>
  <si>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</si>
  <si>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</si>
  <si>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</si>
  <si>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</si>
  <si>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</si>
  <si>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</si>
  <si>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</si>
  <si>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</si>
  <si>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</si>
  <si>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</si>
  <si>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</si>
  <si>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</si>
  <si>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</si>
  <si>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</si>
  <si>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</si>
  <si>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</si>
  <si>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</si>
  <si>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</si>
  <si>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</si>
  <si>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</si>
  <si>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</si>
  <si>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</si>
  <si>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</si>
  <si>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</si>
  <si>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</si>
  <si>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</si>
  <si>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</si>
  <si>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</si>
  <si>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</si>
  <si>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</si>
  <si>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</si>
  <si>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</si>
  <si>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</si>
  <si>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</si>
  <si>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</si>
  <si>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</si>
  <si>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</si>
  <si>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</si>
  <si>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</si>
  <si>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</si>
  <si>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</si>
  <si>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</si>
  <si>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</si>
  <si>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</si>
  <si>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</si>
  <si>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</si>
  <si>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</si>
  <si>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</si>
  <si>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</si>
  <si>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</si>
  <si>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</si>
  <si>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</si>
  <si>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</si>
  <si>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</si>
  <si>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</si>
  <si>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</si>
  <si>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</si>
  <si>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</si>
  <si>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</si>
  <si>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</si>
  <si>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</si>
  <si>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</si>
  <si>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</si>
  <si>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</si>
  <si>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</si>
  <si>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</si>
  <si>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</si>
  <si>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</si>
  <si>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</si>
  <si>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</si>
  <si>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</si>
  <si>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</si>
  <si>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</si>
  <si>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</si>
  <si>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</si>
  <si>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</si>
  <si>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</si>
  <si>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</si>
  <si>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</si>
  <si>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</si>
  <si>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</si>
  <si>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</si>
  <si>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</si>
  <si>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</si>
  <si>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</si>
  <si>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</si>
  <si>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</si>
  <si>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</si>
  <si>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</si>
  <si>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</si>
  <si>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</si>
  <si>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</si>
  <si>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</si>
  <si>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</si>
  <si>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</si>
  <si>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</si>
  <si>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</si>
  <si>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</si>
  <si>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</si>
  <si>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</si>
  <si>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</si>
  <si>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</si>
  <si>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</si>
  <si>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</si>
  <si>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</si>
  <si>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</si>
  <si>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</si>
  <si>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</si>
  <si>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</si>
  <si>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</si>
  <si>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</si>
  <si>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</si>
  <si>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</si>
  <si>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</si>
  <si>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</si>
  <si>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</si>
  <si>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</si>
  <si>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</si>
  <si>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</si>
  <si>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</si>
  <si>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</si>
  <si>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</si>
  <si>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</si>
  <si>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</si>
  <si>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</si>
  <si>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</si>
  <si>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</si>
  <si>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</si>
  <si>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</si>
  <si>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</si>
  <si>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</si>
  <si>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</si>
  <si>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</si>
  <si>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</si>
  <si>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</si>
  <si>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</si>
  <si>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</si>
  <si>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</si>
  <si>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</si>
  <si>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</si>
  <si>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</si>
  <si>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</si>
  <si>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</si>
  <si>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</si>
  <si>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</si>
  <si>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</si>
  <si>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</si>
  <si>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</si>
  <si>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</si>
  <si>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</si>
  <si>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</si>
  <si>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</si>
  <si>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</si>
  <si>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</si>
  <si>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</si>
  <si>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</si>
  <si>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</si>
  <si>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</si>
  <si>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</si>
  <si>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</si>
  <si>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</si>
  <si>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</si>
  <si>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</si>
  <si>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</si>
  <si>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</si>
  <si>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</si>
  <si>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</si>
  <si>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</si>
  <si>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</si>
  <si>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</si>
  <si>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</si>
  <si>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</si>
  <si>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</si>
  <si>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</si>
  <si>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</si>
  <si>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</si>
  <si>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</si>
  <si>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</si>
  <si>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</si>
  <si>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</si>
  <si>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</si>
  <si>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</si>
  <si>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</si>
  <si>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</si>
  <si>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</si>
  <si>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</si>
  <si>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</si>
  <si>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</si>
  <si>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</si>
  <si>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</si>
  <si>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</si>
  <si>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</si>
  <si>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</si>
  <si>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</si>
  <si>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</si>
  <si>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</si>
  <si>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</si>
  <si>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</si>
  <si>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</si>
  <si>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</si>
  <si>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</si>
  <si>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</si>
  <si>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</si>
  <si>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</si>
  <si>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</si>
  <si>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</si>
  <si>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</si>
  <si>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</si>
  <si>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</si>
  <si>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</si>
  <si>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</si>
  <si>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</si>
  <si>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</si>
  <si>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</si>
  <si>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</si>
  <si>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</si>
  <si>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</si>
  <si>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</si>
  <si>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</si>
  <si>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</si>
  <si>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</si>
  <si>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</si>
  <si>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</si>
  <si>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</si>
  <si>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</si>
  <si>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</si>
  <si>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</si>
  <si>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</si>
  <si>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</si>
  <si>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</si>
  <si>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</si>
  <si>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</si>
  <si>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</si>
  <si>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</si>
  <si>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</si>
  <si>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</si>
  <si>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</si>
  <si>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</si>
  <si>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</si>
  <si>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</si>
  <si>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</si>
  <si>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</si>
  <si>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</si>
  <si>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</si>
  <si>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</si>
  <si>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</si>
  <si>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</si>
  <si>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</si>
  <si>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</si>
  <si>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</si>
  <si>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</si>
  <si>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</si>
  <si>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</si>
  <si>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</si>
  <si>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</si>
  <si>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</si>
  <si>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</si>
  <si>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</si>
  <si>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</si>
  <si>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</si>
  <si>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</si>
  <si>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</si>
  <si>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</si>
  <si>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</si>
  <si>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</si>
  <si>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</si>
  <si>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</si>
  <si>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</si>
  <si>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</si>
  <si>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</si>
  <si>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</si>
  <si>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</si>
  <si>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</si>
  <si>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</si>
  <si>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</si>
  <si>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</si>
  <si>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</si>
  <si>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</si>
  <si>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</si>
  <si>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</si>
  <si>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</si>
  <si>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</si>
  <si>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</si>
  <si>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</si>
  <si>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</si>
  <si>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</si>
  <si>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</si>
  <si>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</si>
  <si>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</si>
  <si>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</si>
  <si>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</si>
  <si>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</si>
  <si>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</si>
  <si>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</si>
  <si>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</si>
  <si>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</si>
  <si>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</si>
  <si>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</si>
  <si>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</si>
  <si>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</si>
  <si>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</si>
  <si>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</si>
  <si>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</si>
  <si>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</si>
  <si>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</si>
  <si>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</si>
  <si>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</si>
  <si>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</si>
  <si>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</si>
  <si>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</si>
  <si>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</si>
  <si>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</si>
  <si>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</si>
  <si>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</si>
  <si>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</si>
  <si>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</si>
  <si>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</si>
  <si>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</si>
  <si>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</si>
  <si>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</si>
  <si>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</si>
  <si>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</si>
  <si>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</si>
  <si>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</si>
  <si>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</si>
  <si>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</si>
  <si>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</si>
  <si>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</si>
  <si>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</si>
  <si>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</si>
  <si>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</si>
  <si>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</si>
  <si>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</si>
  <si>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</si>
  <si>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</si>
  <si>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</si>
  <si>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</si>
  <si>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</si>
  <si>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</si>
  <si>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</si>
  <si>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</si>
  <si>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</si>
  <si>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</si>
  <si>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</si>
  <si>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</si>
  <si>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</si>
  <si>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</si>
  <si>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</si>
  <si>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</si>
  <si>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</si>
  <si>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</si>
  <si>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</si>
  <si>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</si>
  <si>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</si>
  <si>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</si>
  <si>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</si>
  <si>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</si>
  <si>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</si>
  <si>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</si>
  <si>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</si>
  <si>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</si>
  <si>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</si>
  <si>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</si>
  <si>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</si>
  <si>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</si>
  <si>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</si>
  <si>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</si>
  <si>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</si>
  <si>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</si>
  <si>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</si>
  <si>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</si>
  <si>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</si>
  <si>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</si>
  <si>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</si>
  <si>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</si>
  <si>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</si>
  <si>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</si>
  <si>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</si>
  <si>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</si>
  <si>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</si>
  <si>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</si>
  <si>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</si>
  <si>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</si>
  <si>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</si>
  <si>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</si>
  <si>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</si>
  <si>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</si>
  <si>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</si>
  <si>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</si>
  <si>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</si>
  <si>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</si>
  <si>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</si>
  <si>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</si>
  <si>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</si>
  <si>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</si>
  <si>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</si>
  <si>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</si>
  <si>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</si>
  <si>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</si>
  <si>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</si>
  <si>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</si>
  <si>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</si>
  <si>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</si>
  <si>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</si>
  <si>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</si>
  <si>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</si>
  <si>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</si>
  <si>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</si>
  <si>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</si>
  <si>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</si>
  <si>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</si>
  <si>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</si>
  <si>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</si>
  <si>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</si>
  <si>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</si>
  <si>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</si>
  <si>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</si>
  <si>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</si>
  <si>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</si>
  <si>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</si>
  <si>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</si>
  <si>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</si>
  <si>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</si>
  <si>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</si>
  <si>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</si>
  <si>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</si>
  <si>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</si>
  <si>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</si>
  <si>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</si>
  <si>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</si>
  <si>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</si>
  <si>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</si>
  <si>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</si>
  <si>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</si>
  <si>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</si>
  <si>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</si>
  <si>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</si>
  <si>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</si>
  <si>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</si>
  <si>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</si>
  <si>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</si>
  <si>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</si>
  <si>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</si>
  <si>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</si>
  <si>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</si>
  <si>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</si>
  <si>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</si>
  <si>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</si>
  <si>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</si>
  <si>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</si>
  <si>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</si>
  <si>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</si>
  <si>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</si>
  <si>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</si>
  <si>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</si>
  <si>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</si>
  <si>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</si>
  <si>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</si>
  <si>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</si>
  <si>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</si>
  <si>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</si>
  <si>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</si>
  <si>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</si>
  <si>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</si>
  <si>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</si>
  <si>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</si>
  <si>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</si>
  <si>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</si>
  <si>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</si>
  <si>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</si>
  <si>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</si>
  <si>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</si>
  <si>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</si>
  <si>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</si>
  <si>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</si>
  <si>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</si>
  <si>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</si>
  <si>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</si>
  <si>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</si>
  <si>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</si>
  <si>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</si>
  <si>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</si>
  <si>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</si>
  <si>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</si>
  <si>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</si>
  <si>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</si>
  <si>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</si>
  <si>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</si>
  <si>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</si>
  <si>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</si>
  <si>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</si>
  <si>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</si>
  <si>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</si>
  <si>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</si>
  <si>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</si>
  <si>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</si>
  <si>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</si>
  <si>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</si>
  <si>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</si>
  <si>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</si>
  <si>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</si>
  <si>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</si>
  <si>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</si>
  <si>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</si>
  <si>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</si>
  <si>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</si>
  <si>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</si>
  <si>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</si>
  <si>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</si>
  <si>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</si>
  <si>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</si>
  <si>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</si>
  <si>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</si>
  <si>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</si>
  <si>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</si>
  <si>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</si>
  <si>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</si>
  <si>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</si>
  <si>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</si>
  <si>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</si>
  <si>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</si>
  <si>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</si>
  <si>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</si>
  <si>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</si>
  <si>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</si>
  <si>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</si>
  <si>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</si>
  <si>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</si>
  <si>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</si>
  <si>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</si>
  <si>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</si>
  <si>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</si>
  <si>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</si>
  <si>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</si>
  <si>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</si>
  <si>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</si>
  <si>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</si>
  <si>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</si>
  <si>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</si>
  <si>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</si>
  <si>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</si>
  <si>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</si>
  <si>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</si>
  <si>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</si>
  <si>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</si>
  <si>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</si>
  <si>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</si>
  <si>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</si>
  <si>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</si>
  <si>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</si>
  <si>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</si>
  <si>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</si>
  <si>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</si>
  <si>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</si>
  <si>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</si>
  <si>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</si>
  <si>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</si>
  <si>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</si>
  <si>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</si>
  <si>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</si>
  <si>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</si>
  <si>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</si>
  <si>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</si>
  <si>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</si>
  <si>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</si>
  <si>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</si>
  <si>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</si>
  <si>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</si>
  <si>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</si>
  <si>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</si>
  <si>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</si>
  <si>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</si>
  <si>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</si>
  <si>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</si>
  <si>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</si>
  <si>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</si>
  <si>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</si>
  <si>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</si>
  <si>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</si>
  <si>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</si>
  <si>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</si>
  <si>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</si>
  <si>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</si>
  <si>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</si>
  <si>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</si>
  <si>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</si>
  <si>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</si>
  <si>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</si>
  <si>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</si>
  <si>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</si>
  <si>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</si>
  <si>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</si>
  <si>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</si>
  <si>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</si>
  <si>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</si>
  <si>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</si>
  <si>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</si>
  <si>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</si>
  <si>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</si>
  <si>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</si>
  <si>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</si>
  <si>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</si>
  <si>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</si>
  <si>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</si>
  <si>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</si>
  <si>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</si>
  <si>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</si>
  <si>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</si>
  <si>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</si>
  <si>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</si>
  <si>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</si>
  <si>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</si>
  <si>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</si>
  <si>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</si>
  <si>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</si>
  <si>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</si>
  <si>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</si>
  <si>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</si>
  <si>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</si>
  <si>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</si>
  <si>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</si>
  <si>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</si>
  <si>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</si>
  <si>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</si>
  <si>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</si>
  <si>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</si>
  <si>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</si>
  <si>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</si>
  <si>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</si>
  <si>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</si>
  <si>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</si>
  <si>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</si>
  <si>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</si>
  <si>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</si>
  <si>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</si>
  <si>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</si>
  <si>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</si>
  <si>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</si>
  <si>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</si>
  <si>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</si>
  <si>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</si>
  <si>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</si>
  <si>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</si>
  <si>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</si>
  <si>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</si>
  <si>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</si>
  <si>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</si>
  <si>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</si>
  <si>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</si>
  <si>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</si>
  <si>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</si>
  <si>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</si>
  <si>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</si>
  <si>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</si>
  <si>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</si>
  <si>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</si>
  <si>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</si>
  <si>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</si>
  <si>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</si>
  <si>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</si>
  <si>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</si>
  <si>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</si>
  <si>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</si>
  <si>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</si>
  <si>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</si>
  <si>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</si>
  <si>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</si>
  <si>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</si>
  <si>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</si>
  <si>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</si>
  <si>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</si>
  <si>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</si>
  <si>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</si>
  <si>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</si>
  <si>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</si>
  <si>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</si>
  <si>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</si>
  <si>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</si>
  <si>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</si>
  <si>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</si>
  <si>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</si>
  <si>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</si>
  <si>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</si>
  <si>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</si>
  <si>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</si>
  <si>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</si>
  <si>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</si>
  <si>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</si>
  <si>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</si>
  <si>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</si>
  <si>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</si>
  <si>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</si>
  <si>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</si>
  <si>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</si>
  <si>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</si>
  <si>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</si>
  <si>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</si>
  <si>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</si>
  <si>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</si>
  <si>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</si>
  <si>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</si>
  <si>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</si>
  <si>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</si>
  <si>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</si>
  <si>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</si>
  <si>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</si>
  <si>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</si>
  <si>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</si>
  <si>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</si>
  <si>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</si>
  <si>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</si>
  <si>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</si>
  <si>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</si>
  <si>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</si>
  <si>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</si>
  <si>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</si>
  <si>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</si>
  <si>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</si>
  <si>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</si>
  <si>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</si>
  <si>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</si>
  <si>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</si>
  <si>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</si>
  <si>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</si>
  <si>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</si>
  <si>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</si>
  <si>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</si>
  <si>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</si>
  <si>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</si>
  <si>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</si>
  <si>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</si>
  <si>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</si>
  <si>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</si>
  <si>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</si>
  <si>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</si>
  <si>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</si>
  <si>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</si>
  <si>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</si>
  <si>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</si>
  <si>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</si>
  <si>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</si>
  <si>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</si>
  <si>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</si>
  <si>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</si>
  <si>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</si>
  <si>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</si>
  <si>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</si>
  <si>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</si>
  <si>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</si>
  <si>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</si>
  <si>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</si>
  <si>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</si>
  <si>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</si>
  <si>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</si>
  <si>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</si>
  <si>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</si>
  <si>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</si>
  <si>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</si>
  <si>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</si>
  <si>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</si>
  <si>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</si>
  <si>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</si>
  <si>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</si>
  <si>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</si>
  <si>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</si>
  <si>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</si>
  <si>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</si>
  <si>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</si>
  <si>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</si>
  <si>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</si>
  <si>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</si>
  <si>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</si>
  <si>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</si>
  <si>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</si>
  <si>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</si>
  <si>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</si>
  <si>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</si>
  <si>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</si>
  <si>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</si>
  <si>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</si>
  <si>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</si>
  <si>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</si>
  <si>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</si>
  <si>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</si>
  <si>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</si>
  <si>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</si>
  <si>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</si>
  <si>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</si>
  <si>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</si>
  <si>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</si>
  <si>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</si>
  <si>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</si>
  <si>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</si>
  <si>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</si>
  <si>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</si>
  <si>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</si>
  <si>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</si>
  <si>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</si>
  <si>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</si>
  <si>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</si>
  <si>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</si>
  <si>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</si>
  <si>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</si>
  <si>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</si>
  <si>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</si>
  <si>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</si>
  <si>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</si>
  <si>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</si>
  <si>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</si>
  <si>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</si>
  <si>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</si>
  <si>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</si>
  <si>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</si>
  <si>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</si>
  <si>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</si>
  <si>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</si>
  <si>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</si>
  <si>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</si>
  <si>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</si>
  <si>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</si>
  <si>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</si>
  <si>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</si>
  <si>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</si>
  <si>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</si>
  <si>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</si>
  <si>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</si>
  <si>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</si>
  <si>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</si>
  <si>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</si>
  <si>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</si>
  <si>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</si>
  <si>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</si>
  <si>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</si>
  <si>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</si>
  <si>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</si>
  <si>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</si>
  <si>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</si>
  <si>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</si>
  <si>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</si>
  <si>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</si>
  <si>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</si>
  <si>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</si>
  <si>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</si>
  <si>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</si>
  <si>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</si>
  <si>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</si>
  <si>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</si>
  <si>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</si>
  <si>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</si>
  <si>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</si>
  <si>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</si>
  <si>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</si>
  <si>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</si>
  <si>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</si>
  <si>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</si>
  <si>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</si>
  <si>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</si>
  <si>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</si>
  <si>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</si>
  <si>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</si>
  <si>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</si>
  <si>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</si>
  <si>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</si>
  <si>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</si>
  <si>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</si>
  <si>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</si>
  <si>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</si>
  <si>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</si>
  <si>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</si>
  <si>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</si>
  <si>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</si>
  <si>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</si>
  <si>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</si>
  <si>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</si>
  <si>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</si>
  <si>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</si>
  <si>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</si>
  <si>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</si>
  <si>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</si>
  <si>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</si>
  <si>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</si>
  <si>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</si>
  <si>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</si>
  <si>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</si>
  <si>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</si>
  <si>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</si>
  <si>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</si>
  <si>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</si>
  <si>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</si>
  <si>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</si>
  <si>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</si>
  <si>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</si>
  <si>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</si>
  <si>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</si>
  <si>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</si>
  <si>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</si>
  <si>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</si>
  <si>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</si>
  <si>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</si>
  <si>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</si>
  <si>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</si>
  <si>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</si>
  <si>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</si>
  <si>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</si>
  <si>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</si>
  <si>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</si>
  <si>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</si>
  <si>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</si>
  <si>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</si>
  <si>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</si>
  <si>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</si>
  <si>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</si>
  <si>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</si>
  <si>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</si>
  <si>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</si>
  <si>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</si>
  <si>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</si>
  <si>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</si>
  <si>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</si>
  <si>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</si>
  <si>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</si>
  <si>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</si>
  <si>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</si>
  <si>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</si>
  <si>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</si>
  <si>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</si>
  <si>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</si>
  <si>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</si>
  <si>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</si>
  <si>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</si>
  <si>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</si>
  <si>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</si>
  <si>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</si>
  <si>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</si>
  <si>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</si>
  <si>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</si>
  <si>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</si>
  <si>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</si>
  <si>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</si>
  <si>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</si>
  <si>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</si>
  <si>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</si>
  <si>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</si>
  <si>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</si>
  <si>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</si>
  <si>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</si>
  <si>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</si>
  <si>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</si>
  <si>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</si>
  <si>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</si>
  <si>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</si>
  <si>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</si>
  <si>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</si>
  <si>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</si>
  <si>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</si>
  <si>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</si>
  <si>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</si>
  <si>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</si>
  <si>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</si>
  <si>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</si>
  <si>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</si>
  <si>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</si>
  <si>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</si>
  <si>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</si>
  <si>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</si>
  <si>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</si>
  <si>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</si>
  <si>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</si>
  <si>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</si>
  <si>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</si>
  <si>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</si>
  <si>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</si>
  <si>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</si>
  <si>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</si>
  <si>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</si>
  <si>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</si>
  <si>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</si>
  <si>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</si>
  <si>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</si>
  <si>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</si>
  <si>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</si>
  <si>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</si>
  <si>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</si>
  <si>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</si>
  <si>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</si>
  <si>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</si>
  <si>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</si>
  <si>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</si>
  <si>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</si>
  <si>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</si>
  <si>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</si>
  <si>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</si>
  <si>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</si>
  <si>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</si>
  <si>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</si>
  <si>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</si>
  <si>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</si>
  <si>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</si>
  <si>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</si>
  <si>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</si>
  <si>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</si>
  <si>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</si>
  <si>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</si>
  <si>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</si>
  <si>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</si>
  <si>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</si>
  <si>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</si>
  <si>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</si>
  <si>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</si>
  <si>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</si>
  <si>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</si>
  <si>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</si>
  <si>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</si>
  <si>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</si>
  <si>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</si>
  <si>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</si>
  <si>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</si>
  <si>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</si>
  <si>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</si>
  <si>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</si>
  <si>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</si>
  <si>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</si>
  <si>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</si>
  <si>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</si>
  <si>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</si>
  <si>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</si>
  <si>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</si>
  <si>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</si>
  <si>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</si>
  <si>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</si>
  <si>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</si>
  <si>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</si>
  <si>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</si>
  <si>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</si>
  <si>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</si>
  <si>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</si>
  <si>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</si>
  <si>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</si>
  <si>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</si>
  <si>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</si>
  <si>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</si>
  <si>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</si>
  <si>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</si>
  <si>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</si>
  <si>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</si>
  <si>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</si>
  <si>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</si>
  <si>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</si>
  <si>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</si>
  <si>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</si>
  <si>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</si>
  <si>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</si>
  <si>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</si>
  <si>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</si>
  <si>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</si>
  <si>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</si>
  <si>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</si>
  <si>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</si>
  <si>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</si>
  <si>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</si>
  <si>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</si>
  <si>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</si>
  <si>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</si>
  <si>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</si>
  <si>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</si>
  <si>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</si>
  <si>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</si>
  <si>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</si>
  <si>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</si>
  <si>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</si>
  <si>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</si>
  <si>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</si>
  <si>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</si>
  <si>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</si>
  <si>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</si>
  <si>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</si>
  <si>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</si>
  <si>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</si>
  <si>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</si>
  <si>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</si>
  <si>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</si>
  <si>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</si>
  <si>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</si>
  <si>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</si>
  <si>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</si>
  <si>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</si>
  <si>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</si>
  <si>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</si>
  <si>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</si>
  <si>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</si>
  <si>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</si>
  <si>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</si>
  <si>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</si>
  <si>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</si>
  <si>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</si>
  <si>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</si>
  <si>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</si>
  <si>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</si>
  <si>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</si>
  <si>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</si>
  <si>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</si>
  <si>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</si>
  <si>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</si>
  <si>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</si>
  <si>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</si>
  <si>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</si>
  <si>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</si>
  <si>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</si>
  <si>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</si>
  <si>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</si>
  <si>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</si>
  <si>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</si>
  <si>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</si>
  <si>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</si>
  <si>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</si>
  <si>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</si>
  <si>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</si>
  <si>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</si>
  <si>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</si>
  <si>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</si>
  <si>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</si>
  <si>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</si>
  <si>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</si>
  <si>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</si>
  <si>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</si>
  <si>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</si>
  <si>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</si>
  <si>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</si>
  <si>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</si>
  <si>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</si>
  <si>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</si>
  <si>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</si>
  <si>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</si>
  <si>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</si>
  <si>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</si>
  <si>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</si>
  <si>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</si>
  <si>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</si>
  <si>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</si>
  <si>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</si>
  <si>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</si>
  <si>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</si>
  <si>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</si>
  <si>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</si>
  <si>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</si>
  <si>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</si>
  <si>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</si>
  <si>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</si>
  <si>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</si>
  <si>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</si>
  <si>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</si>
  <si>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</si>
  <si>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</si>
  <si>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</si>
  <si>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</si>
  <si>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</si>
  <si>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</si>
  <si>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</si>
  <si>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</si>
  <si>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</si>
  <si>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</si>
  <si>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</si>
  <si>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</si>
  <si>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</si>
  <si>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</si>
  <si>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</si>
  <si>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</si>
  <si>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</si>
  <si>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</si>
  <si>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</si>
  <si>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</si>
  <si>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</si>
  <si>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</si>
  <si>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</si>
  <si>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</si>
  <si>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</si>
  <si>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</si>
  <si>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</si>
  <si>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</si>
  <si>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</si>
  <si>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</si>
  <si>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</si>
  <si>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</si>
  <si>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</si>
  <si>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</si>
  <si>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</si>
  <si>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</si>
  <si>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</si>
  <si>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</si>
  <si>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</si>
  <si>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</si>
  <si>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</si>
  <si>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</si>
  <si>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</si>
  <si>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</si>
  <si>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</si>
  <si>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</si>
  <si>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</si>
  <si>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</si>
  <si>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</si>
  <si>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</si>
  <si>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</si>
  <si>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</si>
  <si>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</si>
  <si>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</si>
  <si>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</si>
  <si>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</si>
  <si>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</si>
  <si>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</si>
  <si>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</si>
  <si>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</si>
  <si>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</si>
  <si>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</si>
  <si>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</si>
  <si>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</si>
  <si>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</si>
  <si>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</si>
  <si>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</si>
  <si>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</si>
  <si>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</si>
  <si>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</si>
  <si>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</si>
  <si>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</si>
  <si>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</si>
  <si>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</si>
  <si>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</si>
  <si>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</si>
  <si>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</si>
  <si>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</si>
  <si>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</si>
  <si>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</si>
  <si>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</si>
  <si>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</si>
  <si>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</si>
  <si>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</si>
  <si>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</si>
  <si>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</si>
  <si>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</si>
  <si>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</si>
  <si>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</si>
  <si>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</si>
  <si>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</si>
  <si>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</si>
  <si>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</si>
  <si>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</si>
  <si>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</si>
  <si>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</si>
  <si>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</si>
  <si>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</si>
  <si>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</si>
  <si>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</si>
  <si>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</si>
  <si>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</si>
  <si>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</si>
  <si>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</si>
  <si>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</si>
  <si>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</si>
  <si>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</si>
  <si>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</si>
  <si>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</si>
  <si>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</si>
  <si>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</si>
  <si>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</si>
  <si>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</si>
  <si>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</si>
  <si>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</si>
  <si>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</si>
  <si>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</si>
  <si>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</si>
  <si>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</si>
  <si>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</si>
  <si>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</si>
  <si>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</si>
  <si>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</si>
  <si>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</si>
  <si>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</si>
  <si>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</si>
  <si>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</si>
  <si>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</si>
  <si>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</si>
  <si>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</si>
  <si>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</si>
  <si>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</si>
  <si>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</si>
  <si>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</si>
  <si>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</si>
  <si>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</si>
  <si>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</si>
  <si>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</si>
  <si>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</si>
  <si>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</si>
  <si>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</si>
  <si>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</si>
  <si>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</si>
  <si>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</si>
  <si>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</si>
  <si>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</si>
  <si>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</si>
  <si>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</si>
  <si>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</si>
  <si>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</si>
  <si>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</si>
  <si>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</si>
  <si>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</si>
  <si>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</si>
  <si>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</si>
  <si>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</si>
  <si>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</si>
  <si>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</si>
  <si>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</si>
  <si>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</si>
  <si>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</si>
  <si>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</si>
  <si>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</si>
  <si>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</si>
  <si>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</si>
  <si>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</si>
  <si>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</si>
  <si>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</si>
  <si>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</si>
  <si>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</si>
  <si>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</si>
  <si>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</si>
  <si>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</si>
  <si>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</si>
  <si>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</si>
  <si>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</si>
  <si>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</si>
  <si>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</si>
  <si>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</si>
  <si>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</si>
  <si>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</si>
  <si>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</si>
  <si>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</si>
  <si>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</si>
  <si>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</si>
  <si>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</si>
  <si>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</si>
  <si>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</si>
  <si>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</si>
  <si>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</si>
  <si>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</si>
  <si>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</si>
  <si>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</si>
  <si>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</si>
  <si>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</si>
  <si>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</si>
  <si>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</si>
  <si>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</si>
  <si>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</si>
  <si>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</si>
  <si>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</si>
  <si>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</si>
  <si>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</si>
  <si>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</si>
  <si>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</si>
  <si>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</si>
  <si>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</si>
  <si>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</si>
  <si>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</si>
  <si>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</si>
  <si>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</si>
  <si>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</si>
  <si>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</si>
  <si>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</si>
  <si>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</si>
  <si>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</si>
  <si>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</si>
  <si>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</si>
  <si>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</si>
  <si>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</si>
  <si>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</si>
  <si>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</si>
  <si>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</si>
  <si>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</si>
  <si>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</si>
  <si>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</si>
  <si>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</si>
  <si>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</si>
  <si>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</si>
  <si>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</si>
  <si>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</si>
  <si>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</si>
  <si>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</si>
  <si>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</si>
  <si>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</si>
  <si>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</si>
  <si>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</si>
  <si>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</si>
  <si>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</si>
  <si>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</si>
  <si>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</si>
  <si>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</si>
  <si>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</si>
  <si>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</si>
  <si>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</si>
  <si>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</si>
  <si>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</si>
  <si>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</si>
  <si>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</si>
  <si>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</si>
  <si>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</si>
  <si>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</si>
  <si>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</si>
  <si>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</si>
  <si>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</si>
  <si>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</si>
  <si>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</si>
  <si>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</si>
  <si>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</si>
  <si>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</si>
  <si>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</si>
  <si>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</si>
  <si>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</si>
  <si>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</si>
  <si>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</si>
  <si>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</si>
  <si>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</si>
  <si>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</si>
  <si>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</si>
  <si>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</si>
  <si>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</si>
  <si>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</si>
  <si>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</si>
  <si>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</si>
  <si>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</si>
  <si>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</si>
  <si>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</si>
  <si>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</si>
  <si>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</si>
  <si>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</si>
  <si>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</si>
  <si>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</si>
  <si>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</si>
  <si>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</si>
  <si>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</si>
  <si>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</si>
  <si>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</si>
  <si>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</si>
  <si>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</si>
  <si>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</si>
  <si>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</si>
  <si>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</si>
  <si>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</si>
  <si>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</si>
  <si>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</si>
  <si>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</si>
  <si>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</si>
  <si>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</si>
  <si>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</si>
  <si>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</si>
  <si>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</si>
  <si>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</si>
  <si>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</si>
  <si>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</si>
  <si>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</si>
  <si>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</si>
  <si>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</si>
  <si>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</si>
  <si>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</si>
  <si>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</si>
  <si>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</si>
  <si>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</si>
  <si>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</si>
  <si>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</si>
  <si>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</si>
  <si>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</si>
  <si>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</si>
  <si>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</si>
  <si>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</si>
  <si>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</si>
  <si>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</si>
  <si>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</si>
  <si>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</si>
  <si>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</si>
  <si>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</si>
  <si>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</si>
  <si>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</si>
  <si>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</si>
  <si>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</si>
  <si>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</si>
  <si>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</si>
  <si>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</si>
  <si>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</si>
  <si>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</si>
  <si>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</si>
  <si>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</si>
  <si>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</si>
  <si>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</si>
  <si>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</si>
  <si>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</si>
  <si>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</si>
  <si>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</si>
  <si>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</si>
  <si>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</si>
  <si>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</si>
  <si>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</si>
  <si>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</si>
  <si>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</si>
  <si>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</si>
  <si>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</si>
  <si>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</si>
  <si>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</si>
  <si>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</si>
  <si>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</si>
  <si>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</si>
  <si>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</si>
  <si>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</si>
  <si>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</si>
  <si>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</si>
  <si>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</si>
  <si>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</si>
  <si>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</si>
  <si>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</si>
  <si>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</si>
  <si>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</si>
  <si>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</si>
  <si>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</si>
  <si>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</si>
  <si>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</si>
  <si>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</si>
  <si>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</si>
  <si>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</si>
  <si>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</si>
  <si>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</si>
  <si>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</si>
  <si>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</si>
  <si>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</si>
  <si>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</si>
  <si>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</si>
  <si>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</si>
  <si>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</si>
  <si>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</si>
  <si>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</si>
  <si>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</si>
  <si>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</si>
  <si>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</si>
  <si>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</si>
  <si>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</si>
  <si>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</si>
  <si>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</si>
  <si>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</si>
  <si>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</si>
  <si>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</si>
  <si>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</si>
  <si>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</si>
  <si>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</si>
  <si>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</si>
  <si>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</si>
  <si>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</si>
  <si>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</si>
  <si>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</si>
  <si>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</si>
  <si>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</si>
  <si>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</si>
  <si>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</si>
  <si>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</si>
  <si>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</si>
  <si>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</si>
  <si>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</si>
  <si>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</si>
  <si>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</si>
  <si>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</si>
  <si>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</si>
  <si>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</si>
  <si>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</si>
  <si>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</si>
  <si>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</si>
  <si>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</si>
  <si>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</si>
  <si>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</si>
  <si>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</si>
  <si>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</si>
  <si>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</si>
  <si>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</si>
  <si>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</si>
  <si>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</si>
  <si>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</si>
  <si>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</si>
  <si>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</si>
  <si>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</si>
  <si>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</si>
  <si>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</si>
  <si>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</si>
  <si>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</si>
  <si>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</si>
  <si>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</si>
  <si>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</si>
  <si>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</si>
  <si>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</si>
  <si>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</si>
  <si>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</si>
  <si>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</si>
  <si>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</si>
  <si>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</si>
  <si>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</si>
  <si>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</si>
  <si>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</si>
  <si>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</si>
  <si>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</si>
  <si>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</si>
  <si>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</si>
  <si>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</si>
  <si>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</si>
  <si>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</si>
  <si>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</si>
  <si>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</si>
  <si>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</si>
  <si>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</si>
  <si>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</si>
  <si>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</si>
  <si>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</si>
  <si>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</si>
  <si>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</si>
  <si>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</si>
  <si>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</si>
  <si>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</si>
  <si>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</si>
  <si>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</si>
  <si>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</si>
  <si>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</si>
  <si>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</si>
  <si>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</si>
  <si>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</si>
  <si>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</si>
  <si>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</si>
  <si>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</si>
  <si>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</si>
  <si>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</si>
  <si>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</si>
  <si>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</si>
  <si>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</si>
  <si>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</si>
  <si>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</si>
  <si>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</si>
  <si>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</si>
  <si>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</si>
  <si>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</si>
  <si>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</si>
  <si>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</si>
  <si>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</si>
  <si>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</si>
  <si>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</si>
  <si>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</si>
  <si>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</si>
  <si>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</si>
  <si>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</si>
  <si>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</si>
  <si>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</si>
  <si>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</si>
  <si>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</si>
  <si>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</si>
  <si>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</si>
  <si>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</si>
  <si>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</si>
  <si>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</si>
  <si>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</si>
  <si>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</si>
  <si>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</si>
  <si>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</si>
  <si>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</si>
  <si>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</si>
  <si>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</si>
  <si>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</si>
  <si>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</si>
  <si>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</si>
  <si>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</si>
  <si>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</si>
  <si>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</si>
  <si>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</si>
  <si>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</si>
  <si>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</si>
  <si>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</si>
  <si>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</si>
  <si>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</si>
  <si>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</si>
  <si>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</si>
  <si>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</si>
  <si>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</si>
  <si>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</si>
  <si>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</si>
  <si>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</si>
  <si>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</si>
  <si>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</si>
  <si>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</si>
  <si>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</si>
  <si>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</si>
  <si>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</si>
  <si>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</si>
  <si>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</si>
  <si>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</si>
  <si>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</si>
  <si>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</si>
  <si>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</si>
  <si>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</si>
  <si>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</si>
  <si>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</si>
  <si>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</si>
  <si>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</si>
  <si>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</si>
  <si>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</si>
  <si>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</si>
  <si>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</si>
  <si>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</si>
  <si>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</si>
  <si>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</si>
  <si>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</si>
  <si>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</si>
  <si>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</si>
  <si>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</si>
  <si>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</si>
  <si>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</si>
  <si>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</si>
  <si>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</si>
  <si>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</si>
  <si>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</si>
  <si>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</si>
  <si>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</si>
  <si>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</si>
  <si>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</si>
  <si>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</si>
  <si>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</si>
  <si>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</si>
  <si>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</si>
  <si>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</si>
  <si>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</si>
  <si>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</si>
  <si>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</si>
  <si>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</si>
  <si>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</si>
  <si>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</si>
  <si>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</si>
  <si>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</si>
  <si>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</si>
  <si>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</si>
  <si>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</si>
  <si>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</si>
  <si>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</si>
  <si>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</si>
  <si>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</si>
  <si>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</si>
  <si>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</si>
  <si>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</si>
  <si>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</si>
  <si>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</si>
  <si>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</si>
  <si>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</si>
  <si>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</si>
  <si>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</si>
  <si>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</si>
  <si>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</si>
  <si>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</si>
  <si>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</si>
  <si>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</si>
  <si>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</si>
  <si>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</si>
  <si>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</si>
  <si>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</si>
  <si>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</si>
  <si>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</si>
  <si>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</si>
  <si>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</si>
  <si>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</si>
  <si>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</si>
  <si>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</si>
  <si>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</si>
  <si>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</si>
  <si>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</si>
  <si>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</si>
  <si>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</si>
  <si>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</si>
  <si>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</si>
  <si>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</si>
  <si>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</si>
  <si>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</si>
  <si>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</si>
  <si>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</si>
  <si>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</si>
  <si>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</si>
  <si>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</si>
  <si>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</si>
  <si>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</si>
  <si>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</si>
  <si>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</si>
  <si>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</si>
  <si>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</si>
  <si>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</si>
  <si>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</si>
  <si>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</si>
  <si>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</si>
  <si>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</si>
  <si>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</si>
  <si>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</si>
  <si>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</si>
  <si>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</si>
  <si>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</si>
  <si>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</si>
  <si>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</si>
  <si>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</si>
  <si>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</si>
  <si>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</si>
  <si>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</si>
  <si>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</si>
  <si>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</si>
  <si>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</si>
  <si>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</si>
  <si>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</si>
  <si>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</si>
  <si>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</si>
  <si>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</si>
  <si>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</si>
  <si>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</si>
  <si>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</si>
  <si>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</si>
  <si>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</si>
  <si>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</si>
  <si>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</si>
  <si>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</si>
  <si>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</si>
  <si>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</si>
  <si>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</si>
  <si>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</si>
  <si>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</si>
  <si>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</si>
  <si>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</si>
  <si>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</si>
  <si>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</si>
  <si>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</si>
  <si>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</si>
  <si>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</si>
  <si>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</si>
  <si>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</si>
  <si>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</si>
  <si>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</si>
  <si>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</si>
  <si>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</si>
  <si>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</si>
  <si>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</si>
  <si>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</si>
  <si>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</si>
  <si>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</si>
  <si>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</si>
  <si>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</si>
  <si>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</si>
  <si>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</si>
  <si>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</si>
  <si>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</si>
  <si>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</si>
  <si>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</si>
  <si>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</si>
  <si>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</si>
  <si>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</si>
  <si>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</si>
  <si>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</si>
  <si>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</si>
  <si>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</si>
  <si>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</si>
  <si>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</si>
  <si>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</si>
  <si>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</si>
  <si>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</si>
  <si>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</si>
  <si>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</si>
  <si>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</si>
  <si>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</si>
  <si>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</si>
  <si>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</si>
  <si>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</si>
  <si>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</si>
  <si>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</si>
  <si>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</si>
  <si>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</si>
  <si>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</si>
  <si>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</si>
  <si>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</si>
  <si>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</si>
  <si>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</si>
  <si>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</si>
  <si>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</si>
  <si>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</si>
  <si>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</si>
  <si>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</si>
  <si>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</si>
  <si>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</si>
  <si>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</si>
  <si>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</si>
  <si>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</si>
  <si>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</si>
  <si>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</si>
  <si>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</si>
  <si>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</si>
  <si>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</si>
  <si>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</si>
  <si>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</si>
  <si>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</si>
  <si>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</si>
  <si>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</si>
  <si>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</si>
  <si>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</si>
  <si>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</si>
  <si>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</si>
  <si>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</si>
  <si>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</si>
  <si>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</si>
  <si>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</si>
  <si>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</si>
  <si>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</si>
  <si>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</si>
  <si>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</si>
  <si>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</si>
  <si>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</si>
  <si>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</si>
  <si>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</si>
  <si>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</si>
  <si>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</si>
  <si>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</si>
  <si>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</si>
  <si>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</si>
  <si>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</si>
  <si>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</si>
  <si>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</si>
  <si>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</si>
  <si>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</si>
  <si>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</si>
  <si>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</si>
  <si>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</si>
  <si>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</si>
  <si>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</si>
  <si>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</si>
  <si>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</si>
  <si>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</si>
  <si>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</si>
  <si>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</si>
  <si>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</si>
  <si>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</si>
  <si>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</si>
  <si>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</si>
  <si>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</si>
  <si>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</si>
  <si>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</si>
  <si>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</si>
  <si>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</si>
  <si>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</si>
  <si>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</si>
  <si>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</si>
  <si>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</si>
  <si>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</si>
  <si>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</si>
  <si>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</si>
  <si>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</si>
  <si>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</si>
  <si>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</si>
  <si>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</si>
  <si>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</si>
  <si>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</si>
  <si>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</si>
  <si>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</si>
  <si>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</si>
  <si>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</si>
  <si>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</si>
  <si>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</si>
  <si>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</si>
  <si>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</si>
  <si>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</si>
  <si>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</si>
  <si>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</si>
  <si>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</si>
  <si>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</si>
  <si>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</si>
  <si>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</si>
  <si>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</si>
  <si>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</si>
  <si>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</si>
  <si>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</si>
  <si>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</si>
  <si>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</si>
  <si>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</si>
  <si>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</si>
  <si>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</si>
  <si>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</si>
  <si>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</si>
  <si>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</si>
  <si>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</si>
  <si>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</si>
  <si>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</si>
  <si>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</si>
  <si>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</si>
  <si>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</si>
  <si>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</si>
  <si>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</si>
  <si>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</si>
  <si>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</si>
  <si>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</si>
  <si>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</si>
  <si>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</si>
  <si>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</si>
  <si>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</si>
  <si>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</si>
  <si>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</si>
  <si>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</si>
  <si>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</si>
  <si>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</si>
  <si>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</si>
  <si>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</si>
  <si>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</si>
  <si>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</si>
  <si>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</si>
  <si>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</si>
  <si>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</si>
  <si>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</si>
  <si>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</si>
  <si>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</si>
  <si>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</si>
  <si>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</si>
  <si>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</si>
  <si>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</si>
  <si>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</si>
  <si>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</si>
  <si>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</si>
  <si>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</si>
  <si>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</si>
  <si>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</si>
  <si>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</si>
  <si>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</si>
  <si>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</si>
  <si>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</si>
  <si>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</si>
  <si>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</si>
  <si>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</si>
  <si>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</si>
  <si>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</si>
  <si>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</si>
  <si>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</si>
  <si>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</si>
  <si>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</si>
  <si>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</si>
  <si>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</si>
  <si>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</si>
  <si>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</si>
  <si>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</si>
  <si>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</si>
  <si>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</si>
  <si>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</si>
  <si>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</si>
  <si>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</si>
  <si>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</si>
  <si>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</si>
  <si>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</si>
  <si>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</si>
  <si>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</si>
  <si>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</si>
  <si>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</si>
  <si>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</si>
  <si>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</si>
  <si>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</si>
  <si>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</si>
  <si>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</si>
  <si>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</si>
  <si>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</si>
  <si>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</si>
  <si>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</si>
  <si>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</si>
  <si>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</si>
  <si>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</si>
  <si>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</si>
  <si>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</si>
  <si>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</si>
  <si>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</si>
  <si>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</si>
  <si>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</si>
  <si>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</si>
  <si>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</si>
  <si>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</si>
  <si>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</si>
  <si>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</si>
  <si>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</si>
  <si>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</si>
  <si>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</si>
  <si>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</si>
  <si>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</si>
  <si>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</si>
  <si>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</si>
  <si>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</si>
  <si>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</si>
  <si>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</si>
  <si>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</si>
  <si>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</si>
  <si>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</si>
  <si>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</si>
  <si>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</si>
  <si>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</si>
  <si>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</si>
  <si>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</si>
  <si>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</si>
  <si>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</si>
  <si>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</si>
  <si>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</si>
  <si>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</si>
  <si>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</si>
  <si>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</si>
  <si>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</si>
  <si>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</si>
  <si>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</si>
  <si>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</si>
  <si>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</si>
  <si>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</si>
  <si>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</si>
  <si>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</si>
  <si>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</si>
  <si>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</si>
  <si>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</si>
  <si>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</si>
  <si>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</si>
  <si>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</si>
  <si>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</si>
  <si>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</si>
  <si>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</si>
  <si>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</si>
  <si>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</si>
  <si>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</si>
  <si>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</si>
  <si>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</si>
  <si>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</si>
  <si>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</si>
  <si>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</si>
  <si>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</si>
  <si>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</si>
  <si>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</si>
  <si>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</si>
  <si>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</si>
  <si>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</si>
  <si>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</si>
  <si>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</si>
  <si>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</si>
  <si>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</si>
  <si>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</si>
  <si>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</si>
  <si>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</si>
  <si>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</si>
  <si>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</si>
  <si>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</si>
  <si>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</si>
  <si>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</si>
  <si>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</si>
  <si>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</si>
  <si>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</si>
  <si>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</si>
  <si>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</si>
  <si>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</si>
  <si>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</si>
  <si>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</si>
  <si>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</si>
  <si>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</si>
  <si>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</si>
  <si>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</si>
  <si>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</si>
  <si>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</si>
  <si>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</si>
  <si>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</si>
  <si>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</si>
  <si>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</si>
  <si>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</si>
  <si>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</si>
  <si>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</si>
  <si>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</si>
  <si>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</si>
  <si>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</si>
  <si>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</si>
  <si>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</si>
  <si>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</si>
  <si>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</si>
  <si>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</si>
  <si>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</si>
  <si>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</si>
  <si>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</si>
  <si>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</si>
  <si>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</si>
  <si>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</si>
  <si>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</si>
  <si>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</si>
  <si>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</si>
  <si>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</si>
  <si>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</si>
  <si>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</si>
  <si>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</si>
  <si>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</si>
  <si>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</si>
  <si>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</si>
  <si>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</si>
  <si>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</si>
  <si>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</si>
  <si>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</si>
  <si>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</si>
  <si>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</si>
  <si>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</si>
  <si>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</si>
  <si>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</si>
  <si>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</si>
  <si>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</si>
  <si>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</si>
  <si>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</si>
  <si>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</si>
  <si>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</si>
  <si>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</si>
  <si>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</si>
  <si>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</si>
  <si>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</si>
  <si>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</si>
  <si>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</si>
  <si>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</si>
  <si>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</si>
  <si>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</si>
  <si>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</si>
  <si>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</si>
  <si>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</si>
  <si>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</si>
  <si>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</si>
  <si>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</si>
  <si>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</si>
  <si>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</si>
  <si>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</si>
  <si>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</si>
  <si>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</si>
  <si>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</si>
  <si>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</si>
  <si>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</si>
  <si>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</si>
  <si>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</si>
  <si>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</si>
  <si>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</si>
  <si>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</si>
  <si>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</si>
  <si>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</si>
  <si>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</si>
  <si>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</si>
  <si>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</si>
  <si>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</si>
  <si>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</si>
  <si>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</si>
  <si>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</si>
  <si>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</si>
  <si>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</si>
  <si>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</si>
  <si>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</si>
  <si>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</si>
  <si>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</si>
  <si>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</si>
  <si>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</si>
  <si>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</si>
  <si>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</si>
  <si>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</si>
  <si>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</si>
  <si>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</si>
  <si>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</si>
  <si>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</si>
  <si>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</si>
  <si>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</si>
  <si>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</si>
  <si>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</si>
  <si>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</si>
  <si>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</si>
  <si>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</si>
  <si>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</si>
  <si>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</si>
  <si>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</si>
  <si>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</si>
  <si>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</si>
  <si>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</si>
  <si>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</si>
  <si>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</si>
  <si>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</si>
  <si>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</si>
  <si>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</si>
  <si>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</si>
  <si>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</si>
  <si>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</si>
  <si>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</si>
  <si>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</si>
  <si>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</si>
  <si>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</si>
  <si>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</si>
  <si>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</si>
  <si>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</si>
  <si>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</si>
  <si>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</si>
  <si>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</si>
  <si>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</si>
  <si>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</si>
  <si>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</si>
  <si>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</si>
  <si>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</si>
  <si>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</si>
  <si>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</si>
  <si>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</si>
  <si>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</si>
  <si>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</si>
  <si>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</si>
  <si>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</si>
  <si>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</si>
  <si>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</si>
  <si>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</si>
  <si>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</si>
  <si>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</si>
  <si>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</si>
  <si>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</si>
  <si>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</si>
  <si>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</si>
  <si>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</si>
  <si>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</si>
  <si>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</si>
  <si>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</si>
  <si>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</si>
  <si>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</si>
  <si>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</si>
  <si>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</si>
  <si>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</si>
  <si>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</si>
  <si>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</si>
  <si>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</si>
  <si>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</si>
  <si>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</si>
  <si>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</si>
  <si>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</si>
  <si>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</si>
  <si>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</si>
  <si>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</si>
  <si>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</si>
  <si>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</si>
  <si>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</si>
  <si>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</si>
  <si>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</si>
  <si>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</si>
  <si>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</si>
  <si>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</si>
  <si>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</si>
  <si>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</si>
  <si>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</si>
  <si>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</si>
  <si>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</si>
  <si>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</si>
  <si>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</si>
  <si>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</si>
  <si>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</si>
  <si>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</si>
  <si>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</si>
  <si>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</si>
  <si>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</si>
  <si>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</si>
  <si>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</si>
  <si>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</si>
  <si>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</si>
  <si>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</si>
  <si>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</si>
  <si>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</si>
  <si>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</si>
  <si>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</si>
  <si>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</si>
  <si>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</si>
  <si>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</si>
  <si>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</si>
  <si>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</si>
  <si>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</si>
  <si>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</si>
  <si>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</si>
  <si>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</si>
  <si>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</si>
  <si>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</si>
  <si>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</si>
  <si>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</si>
  <si>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</si>
  <si>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</si>
  <si>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</si>
  <si>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</si>
  <si>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</si>
  <si>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</si>
  <si>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</si>
  <si>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</si>
  <si>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</si>
  <si>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</si>
  <si>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</si>
  <si>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</si>
  <si>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</si>
  <si>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</si>
  <si>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</si>
  <si>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</si>
  <si>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</si>
  <si>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</si>
  <si>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</si>
  <si>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</si>
  <si>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</si>
  <si>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</si>
  <si>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</si>
  <si>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</si>
  <si>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</si>
  <si>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</si>
  <si>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</si>
  <si>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</si>
  <si>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</si>
  <si>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</si>
  <si>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</si>
  <si>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</si>
  <si>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</si>
  <si>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</si>
  <si>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</si>
  <si>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</si>
  <si>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</si>
  <si>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</si>
  <si>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</si>
  <si>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</si>
  <si>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</si>
  <si>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</si>
  <si>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</si>
  <si>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</si>
  <si>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</si>
  <si>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</si>
  <si>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</si>
  <si>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</si>
  <si>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</si>
  <si>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</si>
  <si>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</si>
  <si>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</si>
  <si>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</si>
  <si>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</si>
  <si>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</si>
  <si>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</si>
  <si>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</si>
  <si>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</si>
  <si>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</si>
  <si>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</si>
  <si>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</si>
  <si>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</si>
  <si>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</si>
  <si>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</si>
  <si>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</si>
  <si>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</si>
  <si>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</si>
  <si>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</si>
  <si>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</si>
  <si>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</si>
  <si>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</si>
  <si>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</si>
  <si>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</si>
  <si>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</si>
  <si>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</si>
  <si>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</si>
  <si>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</si>
  <si>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</si>
  <si>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</si>
  <si>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</si>
  <si>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</si>
  <si>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</si>
  <si>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</si>
  <si>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</si>
  <si>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</si>
  <si>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</si>
  <si>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</si>
  <si>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</si>
  <si>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</si>
  <si>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</si>
  <si>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</si>
  <si>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</si>
  <si>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</si>
  <si>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</si>
  <si>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</si>
  <si>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</si>
  <si>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</si>
  <si>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</si>
  <si>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</si>
  <si>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</si>
  <si>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</si>
  <si>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</si>
  <si>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</si>
  <si>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</si>
  <si>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</si>
  <si>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</si>
  <si>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</si>
  <si>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</si>
  <si>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</si>
  <si>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</si>
  <si>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</si>
  <si>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</si>
  <si>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</si>
  <si>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</si>
  <si>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</si>
  <si>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</si>
  <si>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</si>
  <si>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</si>
  <si>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</si>
  <si>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</si>
  <si>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</si>
  <si>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</si>
  <si>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</si>
  <si>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</si>
  <si>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</si>
  <si>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</si>
  <si>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</si>
  <si>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</si>
  <si>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</si>
  <si>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</si>
  <si>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</si>
  <si>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</si>
  <si>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</si>
  <si>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</si>
  <si>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</si>
  <si>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</si>
  <si>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</si>
  <si>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</si>
  <si>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</si>
  <si>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</si>
  <si>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</si>
  <si>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</si>
  <si>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</si>
  <si>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</si>
  <si>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</si>
  <si>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</si>
  <si>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</si>
  <si>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</si>
  <si>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</si>
  <si>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</si>
  <si>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</si>
  <si>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</si>
  <si>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</si>
  <si>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</si>
  <si>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</si>
  <si>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</si>
  <si>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</si>
  <si>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</si>
  <si>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</si>
  <si>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</si>
  <si>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</si>
  <si>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</si>
  <si>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</si>
  <si>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</si>
  <si>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</si>
  <si>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</si>
  <si>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</si>
  <si>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</si>
  <si>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</si>
  <si>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</si>
  <si>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</si>
  <si>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</si>
  <si>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</si>
  <si>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</si>
  <si>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</si>
  <si>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</si>
  <si>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</si>
  <si>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</si>
  <si>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</si>
  <si>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</si>
  <si>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</si>
  <si>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</si>
  <si>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</si>
  <si>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</si>
  <si>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</si>
  <si>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</si>
  <si>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</si>
  <si>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</si>
  <si>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</si>
  <si>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</si>
  <si>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</si>
  <si>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</si>
  <si>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</si>
  <si>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</si>
  <si>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</si>
  <si>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</si>
  <si>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</si>
  <si>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</si>
  <si>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</si>
  <si>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</si>
  <si>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</si>
  <si>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</si>
  <si>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</si>
  <si>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</si>
  <si>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</si>
  <si>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</si>
  <si>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</si>
  <si>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</si>
  <si>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</si>
  <si>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</si>
  <si>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</si>
  <si>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</si>
  <si>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</si>
  <si>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</si>
  <si>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</si>
  <si>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</si>
  <si>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</si>
  <si>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</si>
  <si>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</si>
  <si>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</si>
  <si>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</si>
  <si>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</si>
  <si>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</si>
  <si>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</si>
  <si>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</si>
  <si>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</si>
  <si>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</si>
  <si>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</si>
  <si>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</si>
  <si>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</si>
  <si>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</si>
  <si>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</si>
  <si>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</si>
  <si>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</si>
  <si>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</si>
  <si>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</si>
  <si>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</si>
  <si>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</si>
  <si>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</si>
  <si>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</si>
  <si>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</si>
  <si>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</si>
  <si>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</si>
  <si>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</si>
  <si>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</si>
  <si>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</si>
  <si>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</si>
  <si>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</si>
  <si>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</si>
  <si>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</si>
  <si>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</si>
  <si>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</si>
  <si>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</si>
  <si>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</si>
  <si>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</si>
  <si>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</si>
  <si>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</si>
  <si>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</si>
  <si>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</si>
  <si>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</si>
  <si>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</si>
  <si>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</si>
  <si>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</si>
  <si>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</si>
  <si>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</si>
  <si>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</si>
  <si>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</si>
  <si>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</si>
  <si>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</si>
  <si>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</si>
  <si>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</si>
  <si>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</si>
  <si>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</si>
  <si>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</si>
  <si>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</si>
  <si>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</si>
  <si>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</si>
  <si>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</si>
  <si>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</si>
  <si>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</si>
  <si>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</si>
  <si>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</si>
  <si>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</si>
  <si>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</si>
  <si>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</si>
  <si>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</si>
  <si>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</si>
  <si>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</si>
  <si>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</si>
  <si>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</si>
  <si>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</si>
  <si>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</si>
  <si>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</si>
  <si>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</si>
  <si>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</si>
  <si>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</si>
  <si>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</si>
  <si>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</si>
  <si>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</si>
  <si>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</si>
  <si>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</si>
  <si>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</si>
  <si>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</si>
  <si>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</si>
  <si>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</si>
  <si>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</si>
  <si>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</si>
  <si>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</si>
  <si>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</si>
  <si>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</si>
  <si>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</si>
  <si>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</si>
  <si>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</si>
  <si>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</si>
  <si>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</si>
  <si>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</si>
  <si>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</si>
  <si>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</si>
  <si>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</si>
  <si>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</si>
  <si>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</si>
  <si>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</si>
  <si>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</si>
  <si>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</si>
  <si>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</si>
  <si>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</si>
  <si>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</si>
  <si>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</si>
  <si>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</si>
  <si>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</si>
  <si>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</si>
  <si>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</si>
  <si>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</si>
  <si>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</si>
  <si>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</si>
  <si>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</si>
  <si>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</si>
  <si>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</si>
  <si>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</si>
  <si>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</si>
  <si>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</si>
  <si>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</si>
  <si>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</si>
  <si>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</si>
  <si>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</si>
  <si>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</si>
  <si>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</si>
  <si>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</si>
  <si>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</si>
  <si>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</si>
  <si>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</si>
  <si>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</si>
  <si>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</si>
  <si>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</si>
  <si>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</si>
  <si>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</si>
  <si>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</si>
  <si>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</si>
  <si>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</si>
  <si>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</si>
  <si>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</si>
  <si>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</si>
  <si>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</si>
  <si>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</si>
  <si>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</si>
  <si>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</si>
  <si>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</si>
  <si>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</si>
  <si>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</si>
  <si>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</si>
  <si>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</si>
  <si>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</si>
  <si>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</si>
  <si>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</si>
  <si>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</si>
  <si>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</si>
  <si>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</si>
  <si>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</si>
  <si>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</si>
  <si>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</si>
  <si>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</si>
  <si>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</si>
  <si>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</si>
  <si>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</si>
  <si>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</si>
  <si>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</si>
  <si>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</si>
  <si>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</si>
  <si>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</si>
  <si>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</si>
  <si>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</si>
  <si>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</si>
  <si>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</si>
  <si>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</si>
  <si>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</si>
  <si>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</si>
  <si>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</si>
  <si>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</si>
  <si>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</si>
  <si>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</si>
  <si>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</si>
  <si>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</si>
  <si>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</si>
  <si>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</si>
  <si>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</si>
  <si>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</si>
  <si>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</si>
  <si>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</si>
  <si>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</si>
  <si>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</si>
  <si>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</si>
  <si>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</si>
  <si>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</si>
  <si>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</si>
  <si>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</si>
  <si>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</si>
  <si>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</si>
  <si>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</si>
  <si>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</si>
  <si>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</si>
  <si>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</si>
  <si>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</si>
  <si>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</si>
  <si>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</si>
  <si>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</si>
  <si>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</si>
  <si>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</si>
  <si>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</si>
  <si>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</si>
  <si>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</si>
  <si>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</si>
  <si>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</si>
  <si>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</si>
  <si>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</si>
  <si>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</si>
  <si>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</si>
  <si>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</si>
  <si>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</si>
  <si>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</si>
  <si>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</si>
  <si>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</si>
  <si>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</si>
  <si>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</si>
  <si>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</si>
  <si>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</si>
  <si>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</si>
  <si>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</si>
  <si>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</si>
  <si>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</si>
  <si>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</si>
  <si>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</si>
  <si>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</si>
  <si>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</si>
  <si>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</si>
  <si>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</si>
  <si>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</si>
  <si>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</si>
  <si>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</si>
  <si>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</si>
  <si>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</si>
  <si>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</si>
  <si>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</si>
  <si>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</si>
  <si>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</si>
  <si>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</si>
  <si>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</si>
  <si>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</si>
  <si>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</si>
  <si>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</si>
  <si>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</si>
  <si>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</si>
  <si>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</si>
  <si>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</si>
  <si>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</si>
  <si>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</si>
  <si>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</si>
  <si>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</si>
  <si>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</si>
  <si>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</si>
  <si>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</si>
  <si>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</si>
  <si>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</si>
  <si>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</si>
  <si>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</si>
  <si>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</si>
  <si>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</si>
  <si>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</si>
  <si>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</si>
  <si>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</si>
  <si>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</si>
  <si>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</si>
  <si>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</si>
  <si>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</si>
  <si>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</si>
  <si>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</si>
  <si>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</si>
  <si>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</si>
  <si>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</si>
  <si>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</si>
  <si>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</si>
  <si>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</si>
  <si>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</si>
  <si>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</si>
  <si>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</si>
  <si>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</si>
  <si>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</si>
  <si>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</si>
  <si>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</si>
  <si>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</si>
  <si>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</si>
  <si>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</si>
  <si>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</si>
  <si>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</si>
  <si>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</si>
  <si>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</si>
  <si>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</si>
  <si>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</si>
  <si>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</si>
  <si>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</si>
  <si>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</si>
  <si>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</si>
  <si>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</si>
  <si>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</si>
  <si>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</si>
  <si>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</si>
  <si>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</si>
  <si>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</si>
  <si>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</si>
  <si>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</si>
  <si>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</si>
  <si>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</si>
  <si>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</si>
  <si>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</si>
  <si>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</si>
  <si>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</si>
  <si>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</si>
  <si>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</si>
  <si>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</si>
  <si>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</si>
  <si>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</si>
  <si>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</si>
  <si>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</si>
  <si>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</si>
  <si>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</si>
  <si>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</si>
  <si>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</si>
  <si>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</si>
  <si>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</si>
  <si>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</si>
  <si>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</si>
  <si>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</si>
  <si>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</si>
  <si>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</si>
  <si>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</si>
  <si>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</si>
  <si>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</si>
  <si>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</si>
  <si>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</si>
  <si>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</si>
  <si>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</si>
  <si>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</si>
  <si>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</si>
  <si>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</si>
  <si>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</si>
  <si>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</si>
  <si>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</si>
  <si>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</si>
  <si>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</si>
  <si>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</si>
  <si>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</si>
  <si>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</si>
  <si>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</si>
  <si>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</si>
  <si>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</si>
  <si>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</si>
  <si>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</si>
  <si>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</si>
  <si>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</si>
  <si>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</si>
  <si>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</si>
  <si>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</si>
  <si>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</si>
  <si>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</si>
  <si>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</si>
  <si>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</si>
  <si>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</si>
  <si>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</si>
  <si>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</si>
  <si>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</si>
  <si>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</si>
  <si>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</si>
  <si>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</si>
  <si>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</si>
  <si>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</si>
  <si>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</si>
  <si>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</si>
  <si>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</si>
  <si>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</si>
  <si>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</si>
  <si>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</si>
  <si>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</si>
  <si>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</si>
  <si>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</si>
  <si>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</si>
  <si>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</si>
  <si>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</si>
  <si>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</si>
  <si>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</si>
  <si>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</si>
  <si>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</si>
  <si>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</si>
  <si>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</si>
  <si>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</si>
  <si>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</si>
  <si>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</si>
  <si>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</si>
  <si>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</si>
  <si>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</si>
  <si>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</si>
  <si>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</si>
  <si>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</si>
  <si>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</si>
  <si>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</si>
  <si>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</si>
  <si>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</si>
  <si>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</si>
  <si>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</si>
  <si>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</si>
  <si>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</si>
  <si>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</si>
  <si>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</si>
  <si>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</si>
  <si>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</si>
  <si>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</si>
  <si>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</si>
  <si>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</si>
  <si>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</si>
  <si>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</si>
  <si>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</si>
  <si>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</si>
  <si>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</si>
  <si>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</si>
  <si>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</si>
  <si>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</si>
  <si>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</si>
  <si>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</si>
  <si>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</si>
  <si>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</si>
  <si>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</si>
  <si>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</si>
  <si>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</si>
  <si>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</si>
  <si>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</si>
  <si>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</si>
  <si>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</si>
  <si>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</si>
  <si>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</si>
  <si>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</si>
  <si>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</si>
  <si>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</si>
  <si>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</si>
  <si>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</si>
  <si>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</si>
  <si>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</si>
  <si>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</si>
  <si>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</si>
  <si>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</si>
  <si>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</si>
  <si>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</si>
  <si>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</si>
  <si>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</si>
  <si>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</si>
  <si>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</si>
  <si>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</si>
  <si>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</si>
  <si>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</si>
  <si>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</si>
  <si>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</si>
  <si>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</si>
  <si>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</si>
  <si>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</si>
  <si>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</si>
  <si>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</si>
  <si>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</si>
  <si>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</si>
  <si>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</si>
  <si>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</si>
  <si>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</si>
  <si>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</si>
  <si>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</si>
  <si>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</si>
  <si>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</si>
  <si>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</si>
  <si>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</si>
  <si>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</si>
  <si>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</si>
  <si>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</si>
  <si>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</si>
  <si>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</si>
  <si>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</si>
  <si>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</si>
  <si>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</si>
  <si>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</si>
  <si>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</si>
  <si>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</si>
  <si>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</si>
  <si>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</si>
  <si>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</si>
  <si>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</si>
  <si>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</si>
  <si>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</si>
  <si>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</si>
  <si>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</si>
  <si>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</si>
  <si>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</si>
  <si>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</si>
  <si>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</si>
  <si>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</si>
  <si>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</si>
  <si>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</si>
  <si>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</si>
  <si>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</si>
  <si>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</si>
  <si>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</si>
  <si>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</si>
  <si>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</si>
  <si>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</si>
  <si>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</si>
  <si>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</si>
  <si>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</si>
  <si>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</si>
  <si>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</si>
  <si>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</si>
  <si>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</si>
  <si>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</si>
  <si>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</si>
  <si>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</si>
  <si>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</si>
  <si>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</si>
  <si>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</si>
  <si>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</si>
  <si>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</si>
  <si>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</si>
  <si>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</si>
  <si>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</si>
  <si>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</si>
  <si>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</si>
  <si>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</si>
  <si>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</si>
  <si>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</si>
  <si>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</si>
  <si>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</si>
  <si>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</si>
  <si>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</si>
  <si>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</si>
  <si>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</si>
  <si>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</si>
  <si>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</si>
  <si>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</si>
  <si>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</si>
  <si>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</si>
  <si>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</si>
  <si>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</si>
  <si>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</si>
  <si>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</si>
  <si>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</si>
  <si>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</si>
  <si>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</si>
  <si>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</si>
  <si>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</si>
  <si>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</si>
  <si>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</si>
  <si>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</si>
  <si>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</si>
  <si>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</si>
  <si>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</si>
  <si>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</si>
  <si>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</si>
  <si>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</si>
  <si>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</si>
  <si>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</si>
  <si>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</si>
  <si>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</si>
  <si>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</si>
  <si>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</si>
  <si>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</si>
  <si>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</si>
  <si>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</si>
  <si>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</si>
  <si>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</si>
  <si>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</si>
  <si>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</si>
  <si>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</si>
  <si>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</si>
  <si>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</si>
  <si>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</si>
  <si>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</si>
  <si>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</si>
  <si>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</si>
  <si>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</si>
  <si>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</si>
  <si>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</si>
  <si>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</si>
  <si>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</si>
  <si>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</si>
  <si>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</si>
  <si>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</si>
  <si>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</si>
  <si>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</si>
  <si>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</si>
  <si>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</si>
  <si>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</si>
  <si>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</si>
  <si>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</si>
  <si>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</si>
  <si>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</si>
  <si>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</si>
  <si>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</si>
  <si>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</si>
  <si>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</si>
  <si>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</si>
  <si>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</si>
  <si>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</si>
  <si>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</si>
  <si>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</si>
  <si>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</si>
  <si>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</si>
  <si>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</si>
  <si>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</si>
  <si>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</si>
  <si>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</si>
  <si>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</si>
  <si>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</si>
  <si>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</si>
  <si>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</si>
  <si>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</si>
  <si>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</si>
  <si>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</si>
  <si>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</si>
  <si>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</si>
  <si>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</si>
  <si>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</si>
  <si>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</si>
  <si>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</si>
  <si>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</si>
  <si>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</si>
  <si>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</si>
  <si>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</si>
  <si>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</si>
  <si>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</si>
  <si>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</si>
  <si>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</si>
  <si>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</si>
  <si>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</si>
  <si>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</si>
  <si>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</si>
  <si>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</si>
  <si>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</si>
  <si>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</si>
  <si>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</si>
  <si>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</si>
  <si>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</si>
  <si>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</si>
  <si>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</si>
  <si>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</si>
  <si>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</si>
  <si>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</si>
  <si>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</si>
  <si>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</si>
  <si>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</si>
  <si>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</si>
  <si>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</si>
  <si>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</si>
  <si>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</si>
  <si>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</si>
  <si>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</si>
  <si>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</si>
  <si>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</si>
  <si>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</si>
  <si>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</si>
  <si>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</si>
  <si>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</si>
  <si>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</si>
  <si>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</si>
  <si>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</si>
  <si>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</si>
  <si>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</si>
  <si>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</si>
  <si>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</si>
  <si>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</si>
  <si>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</si>
  <si>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</si>
  <si>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</si>
  <si>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</si>
  <si>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</si>
  <si>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</si>
  <si>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</si>
  <si>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</si>
  <si>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</si>
  <si>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</si>
  <si>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</si>
  <si>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</si>
  <si>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</si>
  <si>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</si>
  <si>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</si>
  <si>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</si>
  <si>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</si>
  <si>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</si>
  <si>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</si>
  <si>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</si>
  <si>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</si>
  <si>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</si>
  <si>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</si>
  <si>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</si>
  <si>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</si>
  <si>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</si>
  <si>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</si>
  <si>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</si>
  <si>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</si>
  <si>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</si>
  <si>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</si>
  <si>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</si>
  <si>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</si>
  <si>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</si>
  <si>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</si>
  <si>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</si>
  <si>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</si>
  <si>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</si>
  <si>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</si>
  <si>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</si>
  <si>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</si>
  <si>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</si>
  <si>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</si>
  <si>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</si>
  <si>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</si>
  <si>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</si>
  <si>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</si>
  <si>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</si>
  <si>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</si>
  <si>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</si>
  <si>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</si>
  <si>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</si>
  <si>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</si>
  <si>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</si>
  <si>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</si>
  <si>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</si>
  <si>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</si>
  <si>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</si>
  <si>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</si>
  <si>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</si>
  <si>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</si>
  <si>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</si>
  <si>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</si>
  <si>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</si>
  <si>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</si>
  <si>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</si>
  <si>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</si>
  <si>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</si>
  <si>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</si>
  <si>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</si>
  <si>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</si>
  <si>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</si>
  <si>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</si>
  <si>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</si>
  <si>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</si>
  <si>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</si>
  <si>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</si>
  <si>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</si>
  <si>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</si>
  <si>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</si>
  <si>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</si>
  <si>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</si>
  <si>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</si>
  <si>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</si>
  <si>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</si>
  <si>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</si>
  <si>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</si>
  <si>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</si>
  <si>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</si>
  <si>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</si>
  <si>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</si>
  <si>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</si>
  <si>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</si>
  <si>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</si>
  <si>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</si>
  <si>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</si>
  <si>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</si>
  <si>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</si>
  <si>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</si>
  <si>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</si>
  <si>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</si>
  <si>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</si>
  <si>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</si>
  <si>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</si>
  <si>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</si>
  <si>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</si>
  <si>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</si>
  <si>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</si>
  <si>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</si>
  <si>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</si>
  <si>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</si>
  <si>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</si>
  <si>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</si>
  <si>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</si>
  <si>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</si>
  <si>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</si>
  <si>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</si>
  <si>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</si>
  <si>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</si>
  <si>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</si>
  <si>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</si>
  <si>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</si>
  <si>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</si>
  <si>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</si>
  <si>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</si>
  <si>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</si>
  <si>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</si>
  <si>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</si>
  <si>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</si>
  <si>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</si>
  <si>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</si>
  <si>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</si>
  <si>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</si>
  <si>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</si>
  <si>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</si>
  <si>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</si>
  <si>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</si>
  <si>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</si>
  <si>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</si>
  <si>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</si>
  <si>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</si>
  <si>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</si>
  <si>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</si>
  <si>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</si>
  <si>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</si>
  <si>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</si>
  <si>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</si>
  <si>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</si>
  <si>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</si>
  <si>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</si>
  <si>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</si>
  <si>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</si>
  <si>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</si>
  <si>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</si>
  <si>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</si>
  <si>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</si>
  <si>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</si>
  <si>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</si>
  <si>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</si>
  <si>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</si>
  <si>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</si>
  <si>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</si>
  <si>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</si>
  <si>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</si>
  <si>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</si>
  <si>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</si>
  <si>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</si>
  <si>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</si>
  <si>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</si>
  <si>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</si>
  <si>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</si>
  <si>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</si>
  <si>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</si>
  <si>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</si>
  <si>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</si>
  <si>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</si>
  <si>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</si>
  <si>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</si>
  <si>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</si>
  <si>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</si>
  <si>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</si>
  <si>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</si>
  <si>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</si>
  <si>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</si>
  <si>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</si>
  <si>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</si>
  <si>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</si>
  <si>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</si>
  <si>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</si>
  <si>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</si>
  <si>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</si>
  <si>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</si>
  <si>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</si>
  <si>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</si>
  <si>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</si>
  <si>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</si>
  <si>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</si>
  <si>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</si>
  <si>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</si>
  <si>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</si>
  <si>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</si>
  <si>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</si>
  <si>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</si>
  <si>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</si>
  <si>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</si>
  <si>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</si>
  <si>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</si>
  <si>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</si>
  <si>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</si>
  <si>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</si>
  <si>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</si>
  <si>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</si>
  <si>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</si>
  <si>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</si>
  <si>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</si>
  <si>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</si>
  <si>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</si>
  <si>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</si>
  <si>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</si>
  <si>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</si>
  <si>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</si>
  <si>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</si>
  <si>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</si>
  <si>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</si>
  <si>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</si>
  <si>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</si>
  <si>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</si>
  <si>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</si>
  <si>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</si>
  <si>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</si>
  <si>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</si>
  <si>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</si>
  <si>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</si>
  <si>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</si>
  <si>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</si>
  <si>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</si>
  <si>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</si>
  <si>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</si>
  <si>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</si>
  <si>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</si>
  <si>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</si>
  <si>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</si>
  <si>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</si>
  <si>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</si>
  <si>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</si>
  <si>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</si>
  <si>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</si>
  <si>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</si>
  <si>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</si>
  <si>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</si>
  <si>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</si>
  <si>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</si>
  <si>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</si>
  <si>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</si>
  <si>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</si>
  <si>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</si>
  <si>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</si>
  <si>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</si>
  <si>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</si>
  <si>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</si>
  <si>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</si>
  <si>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</si>
  <si>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</si>
  <si>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</si>
  <si>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</si>
  <si>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</si>
  <si>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</si>
  <si>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</si>
  <si>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</si>
  <si>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</si>
  <si>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</si>
  <si>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</si>
  <si>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</si>
  <si>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</si>
  <si>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</si>
  <si>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</si>
  <si>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</si>
  <si>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</si>
  <si>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</si>
  <si>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</si>
  <si>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</si>
  <si>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</si>
  <si>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</si>
  <si>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</si>
  <si>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</si>
  <si>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</si>
  <si>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</si>
  <si>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</si>
  <si>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</si>
  <si>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</si>
  <si>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</si>
  <si>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</si>
  <si>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</si>
  <si>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</si>
  <si>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</si>
  <si>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</si>
  <si>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</si>
  <si>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</si>
  <si>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</si>
  <si>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</si>
  <si>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</si>
  <si>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</si>
  <si>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</si>
  <si>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</si>
  <si>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</si>
  <si>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</si>
  <si>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</si>
  <si>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</si>
  <si>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</si>
  <si>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</si>
  <si>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</si>
  <si>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</si>
  <si>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</si>
  <si>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</si>
  <si>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</si>
  <si>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</si>
  <si>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</si>
  <si>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</si>
  <si>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</si>
  <si>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</si>
  <si>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</si>
  <si>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</si>
  <si>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</si>
  <si>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</si>
  <si>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</si>
  <si>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</si>
  <si>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</si>
  <si>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</si>
  <si>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</si>
  <si>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</si>
  <si>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</si>
  <si>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</si>
  <si>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</si>
  <si>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</si>
  <si>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</si>
  <si>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</si>
  <si>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</si>
  <si>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</si>
  <si>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</si>
  <si>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</si>
  <si>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</si>
  <si>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</si>
  <si>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</si>
  <si>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</si>
  <si>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</si>
  <si>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</si>
  <si>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</si>
  <si>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</si>
  <si>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</si>
  <si>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</si>
  <si>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</si>
  <si>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</si>
  <si>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</si>
  <si>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</si>
  <si>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</si>
  <si>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</si>
  <si>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</si>
  <si>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</si>
  <si>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</si>
  <si>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</si>
  <si>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</si>
  <si>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</si>
  <si>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</si>
  <si>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</si>
  <si>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</si>
  <si>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</si>
  <si>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</si>
  <si>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</si>
  <si>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</si>
  <si>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</si>
  <si>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</si>
  <si>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</si>
  <si>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</si>
  <si>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</si>
  <si>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</si>
  <si>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</si>
  <si>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</si>
  <si>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</si>
  <si>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</si>
  <si>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</si>
  <si>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</si>
  <si>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</si>
  <si>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</si>
  <si>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</si>
  <si>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</si>
  <si>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</si>
  <si>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</si>
  <si>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</si>
  <si>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</si>
  <si>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</si>
  <si>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</si>
  <si>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</si>
  <si>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</si>
  <si>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</si>
  <si>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</si>
  <si>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</si>
  <si>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</si>
  <si>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</si>
  <si>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</si>
  <si>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</si>
  <si>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</si>
  <si>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</si>
  <si>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</si>
  <si>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</si>
  <si>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</si>
  <si>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</si>
  <si>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</si>
  <si>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</si>
  <si>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</si>
  <si>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</si>
  <si>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</si>
  <si>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</si>
  <si>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</si>
  <si>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</si>
  <si>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</si>
  <si>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</si>
  <si>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</si>
  <si>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</si>
  <si>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</si>
  <si>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</si>
  <si>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</si>
  <si>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</si>
  <si>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</si>
  <si>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</si>
  <si>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</si>
  <si>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</si>
  <si>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</si>
  <si>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</si>
  <si>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</si>
  <si>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</si>
  <si>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</si>
  <si>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</si>
  <si>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</si>
  <si>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</si>
  <si>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</si>
  <si>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</si>
  <si>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</si>
  <si>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</si>
  <si>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</si>
  <si>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</si>
  <si>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</si>
  <si>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</si>
  <si>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</si>
  <si>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</si>
  <si>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</si>
  <si>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</si>
  <si>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</si>
  <si>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</si>
  <si>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</si>
  <si>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</si>
  <si>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</si>
  <si>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</si>
  <si>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</si>
  <si>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</si>
  <si>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</si>
  <si>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</si>
  <si>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</si>
  <si>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</si>
  <si>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</si>
  <si>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</si>
  <si>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</si>
  <si>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</si>
  <si>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</si>
  <si>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</si>
  <si>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</si>
  <si>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</si>
  <si>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</si>
  <si>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</si>
  <si>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</si>
  <si>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</si>
  <si>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</si>
  <si>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</si>
  <si>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</si>
  <si>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</si>
  <si>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</si>
  <si>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</si>
  <si>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</si>
  <si>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</si>
  <si>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</si>
  <si>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</si>
  <si>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</si>
  <si>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</si>
  <si>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</si>
  <si>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</si>
  <si>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</si>
  <si>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</si>
  <si>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</si>
  <si>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</si>
  <si>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</si>
  <si>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</si>
  <si>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</si>
  <si>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</si>
  <si>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</si>
  <si>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</si>
  <si>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</si>
  <si>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</si>
  <si>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</si>
  <si>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</si>
  <si>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</si>
  <si>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</si>
  <si>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</si>
  <si>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</si>
  <si>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</si>
  <si>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</si>
  <si>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</si>
  <si>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</si>
  <si>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</si>
  <si>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</si>
  <si>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</si>
  <si>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</si>
  <si>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</si>
  <si>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</si>
  <si>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</si>
  <si>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</si>
  <si>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</si>
  <si>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</si>
  <si>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</si>
  <si>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</si>
  <si>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</si>
  <si>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</si>
  <si>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</si>
  <si>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</si>
  <si>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</si>
  <si>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</si>
  <si>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</si>
  <si>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</si>
  <si>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</si>
  <si>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</si>
  <si>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</si>
  <si>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</si>
  <si>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</si>
  <si>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</si>
  <si>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</si>
  <si>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</si>
  <si>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</si>
  <si>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</si>
  <si>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</si>
  <si>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</si>
  <si>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</si>
  <si>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</si>
  <si>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</si>
  <si>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</si>
  <si>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</si>
  <si>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</si>
  <si>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</si>
  <si>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</si>
  <si>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</si>
  <si>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</si>
  <si>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</si>
  <si>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</si>
  <si>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</si>
  <si>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</si>
  <si>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</si>
  <si>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</si>
  <si>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</si>
  <si>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</si>
  <si>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</si>
  <si>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</si>
  <si>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</si>
  <si>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</si>
  <si>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</si>
  <si>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</si>
  <si>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</si>
  <si>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</si>
  <si>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</si>
  <si>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</si>
  <si>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</si>
  <si>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</si>
  <si>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</si>
  <si>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</si>
  <si>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</si>
  <si>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</si>
  <si>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</si>
  <si>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</si>
  <si>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</si>
  <si>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</si>
  <si>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</si>
  <si>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</si>
  <si>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</si>
  <si>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</si>
  <si>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</si>
  <si>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</si>
  <si>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</si>
  <si>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</si>
  <si>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</si>
  <si>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</si>
  <si>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</si>
  <si>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</si>
  <si>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</si>
  <si>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</si>
  <si>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</si>
  <si>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</si>
  <si>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</si>
  <si>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</si>
  <si>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</si>
  <si>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</si>
  <si>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</si>
  <si>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</si>
  <si>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</si>
  <si>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</si>
  <si>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</si>
  <si>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</si>
  <si>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</si>
  <si>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</si>
  <si>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</si>
  <si>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</si>
  <si>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</si>
  <si>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</si>
  <si>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</si>
  <si>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</si>
  <si>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</si>
  <si>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</si>
  <si>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</si>
  <si>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</si>
  <si>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</si>
  <si>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</si>
  <si>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</si>
  <si>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</si>
  <si>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</si>
  <si>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</si>
  <si>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</si>
  <si>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</si>
  <si>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</si>
  <si>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</si>
  <si>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</si>
  <si>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</si>
  <si>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</si>
  <si>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</si>
  <si>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</si>
  <si>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</si>
  <si>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</si>
  <si>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</si>
  <si>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</si>
  <si>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</si>
  <si>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</si>
  <si>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</si>
  <si>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</si>
  <si>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</si>
  <si>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</si>
  <si>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</si>
  <si>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</si>
  <si>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</si>
  <si>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</si>
  <si>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</si>
  <si>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</si>
  <si>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</si>
  <si>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</si>
  <si>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</si>
  <si>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</si>
  <si>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</si>
  <si>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</si>
  <si>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</si>
  <si>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</si>
  <si>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</si>
  <si>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</si>
  <si>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</si>
  <si>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</si>
  <si>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</si>
  <si>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</si>
  <si>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</si>
  <si>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</si>
  <si>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</si>
  <si>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</si>
  <si>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</si>
  <si>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</si>
  <si>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</si>
  <si>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</si>
  <si>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</si>
  <si>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</si>
  <si>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</si>
  <si>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</si>
  <si>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</si>
  <si>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</si>
  <si>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</si>
  <si>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</si>
  <si>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</si>
  <si>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</si>
  <si>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</si>
  <si>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</si>
  <si>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</si>
  <si>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</si>
  <si>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</si>
  <si>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</si>
  <si>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</si>
  <si>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</si>
  <si>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</si>
  <si>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</si>
  <si>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</si>
  <si>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</si>
  <si>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</si>
  <si>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</si>
  <si>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</si>
  <si>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</si>
  <si>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</si>
  <si>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</si>
  <si>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</si>
  <si>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</si>
  <si>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</si>
  <si>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</si>
  <si>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</si>
  <si>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</si>
  <si>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</si>
  <si>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</si>
  <si>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</si>
  <si>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</si>
  <si>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</si>
  <si>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</si>
  <si>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</si>
  <si>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</si>
  <si>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</si>
  <si>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</si>
  <si>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</si>
  <si>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</si>
  <si>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</si>
  <si>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</si>
  <si>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</si>
  <si>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</si>
  <si>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</si>
  <si>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</si>
  <si>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</si>
  <si>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</si>
  <si>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</si>
  <si>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</si>
  <si>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</si>
  <si>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</si>
  <si>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</si>
  <si>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</si>
  <si>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</si>
  <si>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</si>
  <si>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</si>
  <si>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</si>
  <si>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</si>
  <si>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</si>
  <si>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</si>
  <si>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</si>
  <si>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</si>
  <si>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</si>
  <si>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</si>
  <si>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</si>
  <si>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</si>
  <si>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</si>
  <si>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</si>
  <si>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</si>
  <si>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</si>
  <si>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</si>
  <si>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</si>
  <si>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</si>
  <si>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</si>
  <si>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</si>
  <si>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</si>
  <si>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</si>
  <si>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</si>
  <si>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</si>
  <si>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</si>
  <si>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</si>
  <si>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</si>
  <si>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</si>
  <si>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</si>
  <si>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</si>
  <si>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</si>
  <si>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</si>
  <si>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</si>
  <si>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</si>
  <si>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</si>
  <si>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</si>
  <si>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</si>
  <si>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</si>
  <si>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</si>
  <si>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</si>
  <si>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</si>
  <si>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</si>
  <si>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</si>
  <si>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</si>
  <si>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</si>
  <si>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</si>
  <si>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</si>
  <si>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</si>
  <si>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</si>
  <si>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</si>
  <si>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</si>
  <si>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</si>
  <si>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</si>
  <si>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</si>
  <si>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</si>
  <si>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</si>
  <si>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</si>
  <si>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</si>
  <si>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</si>
  <si>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</si>
  <si>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</si>
  <si>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</si>
  <si>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</si>
  <si>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</si>
  <si>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</si>
  <si>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</si>
  <si>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</si>
  <si>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</si>
  <si>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</si>
  <si>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</si>
  <si>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</si>
  <si>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</si>
  <si>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</si>
  <si>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</si>
  <si>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</si>
  <si>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</si>
  <si>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</si>
  <si>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</si>
  <si>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</si>
  <si>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</si>
  <si>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</si>
  <si>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</si>
  <si>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</si>
  <si>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</si>
  <si>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</si>
  <si>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</si>
  <si>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</si>
  <si>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</si>
  <si>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</si>
  <si>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</si>
  <si>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</si>
  <si>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</si>
  <si>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</si>
  <si>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</si>
  <si>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</si>
  <si>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</si>
  <si>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</si>
  <si>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</si>
  <si>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</si>
  <si>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</si>
  <si>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</si>
  <si>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</si>
  <si>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</si>
  <si>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</si>
  <si>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</si>
  <si>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</si>
  <si>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</si>
  <si>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</si>
  <si>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</si>
  <si>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</si>
  <si>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</si>
  <si>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</si>
  <si>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</si>
  <si>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</si>
  <si>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</si>
  <si>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</si>
  <si>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</si>
  <si>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</si>
  <si>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</si>
  <si>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</si>
  <si>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</si>
  <si>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</si>
  <si>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</si>
  <si>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</si>
  <si>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</si>
  <si>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</si>
  <si>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</si>
  <si>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</si>
  <si>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</si>
  <si>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</si>
  <si>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</si>
  <si>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</si>
  <si>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</si>
  <si>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</si>
  <si>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</si>
  <si>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</si>
  <si>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</si>
  <si>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</si>
  <si>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</si>
  <si>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</si>
  <si>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</si>
  <si>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</si>
  <si>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</si>
  <si>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</si>
  <si>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</si>
  <si>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</si>
  <si>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</si>
  <si>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</si>
  <si>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</si>
  <si>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</si>
  <si>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</si>
  <si>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</si>
  <si>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</si>
  <si>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</si>
  <si>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</si>
  <si>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</si>
  <si>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</si>
  <si>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</si>
  <si>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</si>
  <si>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</si>
  <si>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</si>
  <si>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</si>
  <si>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</si>
  <si>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</si>
  <si>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</si>
  <si>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</si>
  <si>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</si>
  <si>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</si>
  <si>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</si>
  <si>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</si>
  <si>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</si>
  <si>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</si>
  <si>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</si>
  <si>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</si>
  <si>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</si>
  <si>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</si>
  <si>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</si>
  <si>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</si>
  <si>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</si>
  <si>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</si>
  <si>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</si>
  <si>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</si>
  <si>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</si>
  <si>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</si>
  <si>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</si>
  <si>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</si>
  <si>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</si>
  <si>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</si>
  <si>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</si>
  <si>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</si>
  <si>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</si>
  <si>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</si>
  <si>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</si>
  <si>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</si>
  <si>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</si>
  <si>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</si>
  <si>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</si>
  <si>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</si>
  <si>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</si>
  <si>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</si>
  <si>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</si>
  <si>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</si>
  <si>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</si>
  <si>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</si>
  <si>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</si>
  <si>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</si>
  <si>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</si>
  <si>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</si>
  <si>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</si>
  <si>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</si>
  <si>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</si>
  <si>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</si>
  <si>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</si>
  <si>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</si>
  <si>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</si>
  <si>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</si>
  <si>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</si>
  <si>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</si>
  <si>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</si>
  <si>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</si>
  <si>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</si>
  <si>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</si>
  <si>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</si>
  <si>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</si>
  <si>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</si>
  <si>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</si>
  <si>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</si>
  <si>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</si>
  <si>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</si>
  <si>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</si>
  <si>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</si>
  <si>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</si>
  <si>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</si>
  <si>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</si>
  <si>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</si>
  <si>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</si>
  <si>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</si>
  <si>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</si>
  <si>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</si>
  <si>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</si>
  <si>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</si>
  <si>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</si>
  <si>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</si>
  <si>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</si>
  <si>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</si>
  <si>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</si>
  <si>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</si>
  <si>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</si>
  <si>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</si>
  <si>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</si>
  <si>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</si>
  <si>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</si>
  <si>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</si>
  <si>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</si>
  <si>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</si>
  <si>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</si>
  <si>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</si>
  <si>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</si>
  <si>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</si>
  <si>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</si>
  <si>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</si>
  <si>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</si>
  <si>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</si>
  <si>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</si>
  <si>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</si>
  <si>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</si>
  <si>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</si>
  <si>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</si>
  <si>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</si>
  <si>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</si>
  <si>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</si>
  <si>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</si>
  <si>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</si>
  <si>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</si>
  <si>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</si>
  <si>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</si>
  <si>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</si>
  <si>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</si>
  <si>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</si>
  <si>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</si>
  <si>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</si>
  <si>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</si>
  <si>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</si>
  <si>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</si>
  <si>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</si>
  <si>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</si>
  <si>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</si>
  <si>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</si>
  <si>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</si>
  <si>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</si>
  <si>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</si>
  <si>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</si>
  <si>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</si>
  <si>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</si>
  <si>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</si>
  <si>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</si>
  <si>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</si>
  <si>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</si>
  <si>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</si>
  <si>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</si>
  <si>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</si>
  <si>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</si>
  <si>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</si>
  <si>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</si>
  <si>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</si>
  <si>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</si>
  <si>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</si>
  <si>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</si>
  <si>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</si>
  <si>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</si>
  <si>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</si>
  <si>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</si>
  <si>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</si>
  <si>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</si>
  <si>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</si>
  <si>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</si>
  <si>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</si>
  <si>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</si>
  <si>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</si>
  <si>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</si>
  <si>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</si>
  <si>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</si>
  <si>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</si>
  <si>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</si>
  <si>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</si>
  <si>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</si>
  <si>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</si>
  <si>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</si>
  <si>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</si>
  <si>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</si>
  <si>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</si>
  <si>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</si>
  <si>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</si>
  <si>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</si>
  <si>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</si>
  <si>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</si>
  <si>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</si>
  <si>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</si>
  <si>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</si>
  <si>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</si>
  <si>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</si>
  <si>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</si>
  <si>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</si>
  <si>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</si>
  <si>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</si>
  <si>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</si>
  <si>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</si>
  <si>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</si>
  <si>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</si>
  <si>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</si>
  <si>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</si>
  <si>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</si>
  <si>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</si>
  <si>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</si>
  <si>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</si>
  <si>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</si>
  <si>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</si>
  <si>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</si>
  <si>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</si>
  <si>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</si>
  <si>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</si>
  <si>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</si>
  <si>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</si>
  <si>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</si>
  <si>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</si>
  <si>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</si>
  <si>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</si>
  <si>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</si>
  <si>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</si>
  <si>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</si>
  <si>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</si>
  <si>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</si>
  <si>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</si>
  <si>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</si>
  <si>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</si>
  <si>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</si>
  <si>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</si>
  <si>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</si>
  <si>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</si>
  <si>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</si>
  <si>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</si>
  <si>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</si>
  <si>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</si>
  <si>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</si>
  <si>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</si>
  <si>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</si>
  <si>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</si>
  <si>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</si>
  <si>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</si>
  <si>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</si>
  <si>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</si>
  <si>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</si>
  <si>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</si>
  <si>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</si>
  <si>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</si>
  <si>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</si>
  <si>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</si>
  <si>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</si>
  <si>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</si>
  <si>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</si>
  <si>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</si>
  <si>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</si>
  <si>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</si>
  <si>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</si>
  <si>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</si>
  <si>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</si>
  <si>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</si>
  <si>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</si>
  <si>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</si>
  <si>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</si>
  <si>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</si>
  <si>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</si>
  <si>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</si>
  <si>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</si>
  <si>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</si>
  <si>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</si>
  <si>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</si>
  <si>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</si>
  <si>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</si>
  <si>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</si>
  <si>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</si>
  <si>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</si>
  <si>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</si>
  <si>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</si>
  <si>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</si>
  <si>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</si>
  <si>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</si>
  <si>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</si>
  <si>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</si>
  <si>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</si>
  <si>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</si>
  <si>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</si>
  <si>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</si>
  <si>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</si>
  <si>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</si>
  <si>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</si>
  <si>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</si>
  <si>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</si>
  <si>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</si>
  <si>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</si>
  <si>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</si>
  <si>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</si>
  <si>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</si>
  <si>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</si>
  <si>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</si>
  <si>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</si>
  <si>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</si>
  <si>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</si>
  <si>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</si>
  <si>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</si>
  <si>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</si>
  <si>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</si>
  <si>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</si>
  <si>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</si>
  <si>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</si>
  <si>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</si>
  <si>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</si>
  <si>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</si>
  <si>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</si>
  <si>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</si>
  <si>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</si>
  <si>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</si>
  <si>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</si>
  <si>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</si>
  <si>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</si>
  <si>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</si>
  <si>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</si>
  <si>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</si>
  <si>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</si>
  <si>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</si>
  <si>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</si>
  <si>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</si>
  <si>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</si>
  <si>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</si>
  <si>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</si>
  <si>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</si>
  <si>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</si>
  <si>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</si>
  <si>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</si>
  <si>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</si>
  <si>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</si>
  <si>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</si>
  <si>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</si>
  <si>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</si>
  <si>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</si>
  <si>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</si>
  <si>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</si>
  <si>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</si>
  <si>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</si>
  <si>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</si>
  <si>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</si>
  <si>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</si>
  <si>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</si>
  <si>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</si>
  <si>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</si>
  <si>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</si>
  <si>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</si>
  <si>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</si>
  <si>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</si>
  <si>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</si>
  <si>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</si>
  <si>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</si>
  <si>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</si>
  <si>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</si>
  <si>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</si>
  <si>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</si>
  <si>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</si>
  <si>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</si>
  <si>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</si>
  <si>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</si>
  <si>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</si>
  <si>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</si>
  <si>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</si>
  <si>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</si>
  <si>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</si>
  <si>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</si>
  <si>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</si>
  <si>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</si>
  <si>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</si>
  <si>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</si>
  <si>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</si>
  <si>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</si>
  <si>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</si>
  <si>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</si>
  <si>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</si>
  <si>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</si>
  <si>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</si>
  <si>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</si>
  <si>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</si>
  <si>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</si>
  <si>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</si>
  <si>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</si>
  <si>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</si>
  <si>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</si>
  <si>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</si>
  <si>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</si>
  <si>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</si>
  <si>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</si>
  <si>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</si>
  <si>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</si>
  <si>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</si>
  <si>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</si>
  <si>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</si>
  <si>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</si>
  <si>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</si>
  <si>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</si>
  <si>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</si>
  <si>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</si>
  <si>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</si>
  <si>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</si>
  <si>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</si>
  <si>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</si>
  <si>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</si>
  <si>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</si>
  <si>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</si>
  <si>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</si>
  <si>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</si>
  <si>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</si>
  <si>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</si>
  <si>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</si>
  <si>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</si>
  <si>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</si>
  <si>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</si>
  <si>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</si>
  <si>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</si>
  <si>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</si>
  <si>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</si>
  <si>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</si>
  <si>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</si>
  <si>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</si>
  <si>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</si>
  <si>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</si>
  <si>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</si>
  <si>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</si>
  <si>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</si>
  <si>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</si>
  <si>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</si>
  <si>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</si>
  <si>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</si>
  <si>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</si>
  <si>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</si>
  <si>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</si>
  <si>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</si>
  <si>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</si>
  <si>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</si>
  <si>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</si>
  <si>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</si>
  <si>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</si>
  <si>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</si>
  <si>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</si>
  <si>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</si>
  <si>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</si>
  <si>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</si>
  <si>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</si>
  <si>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</si>
  <si>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</si>
  <si>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</si>
  <si>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</si>
  <si>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</si>
  <si>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</si>
  <si>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</si>
  <si>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</si>
  <si>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</si>
  <si>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</si>
  <si>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</si>
  <si>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</si>
  <si>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</si>
  <si>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</si>
  <si>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</si>
  <si>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</si>
  <si>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</si>
  <si>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</si>
  <si>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</si>
  <si>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</si>
  <si>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</si>
  <si>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</si>
  <si>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</si>
  <si>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</si>
  <si>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</si>
  <si>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</si>
  <si>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</si>
  <si>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</si>
  <si>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</si>
  <si>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</si>
  <si>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</si>
  <si>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</si>
  <si>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</si>
  <si>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</si>
  <si>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</si>
  <si>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</si>
  <si>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</si>
  <si>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</si>
  <si>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</si>
  <si>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</si>
  <si>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</si>
  <si>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</si>
  <si>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</si>
  <si>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</si>
  <si>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</si>
  <si>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</si>
  <si>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</si>
  <si>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</si>
  <si>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</si>
  <si>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</si>
  <si>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</si>
  <si>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</si>
  <si>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</si>
  <si>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</si>
  <si>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</si>
  <si>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</si>
  <si>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</si>
  <si>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</si>
  <si>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</si>
  <si>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</si>
  <si>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</si>
  <si>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</si>
  <si>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</si>
  <si>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</si>
  <si>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</si>
  <si>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</si>
  <si>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</si>
  <si>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</si>
  <si>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</si>
  <si>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</si>
  <si>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</si>
  <si>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</si>
  <si>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</si>
  <si>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</si>
  <si>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</si>
  <si>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</si>
  <si>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</si>
  <si>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</si>
  <si>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</si>
  <si>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</si>
  <si>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</si>
  <si>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</si>
  <si>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</si>
  <si>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</si>
  <si>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</si>
  <si>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</si>
  <si>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</si>
  <si>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</si>
  <si>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</si>
  <si>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</si>
  <si>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</si>
  <si>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</si>
  <si>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</si>
  <si>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</si>
  <si>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</si>
  <si>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</si>
  <si>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</si>
  <si>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</si>
  <si>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</si>
  <si>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</si>
  <si>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</si>
  <si>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</si>
  <si>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</si>
  <si>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</si>
  <si>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</si>
  <si>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</si>
  <si>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</si>
  <si>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</si>
  <si>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</si>
  <si>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</si>
  <si>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</si>
  <si>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</si>
  <si>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</si>
  <si>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</si>
  <si>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</si>
  <si>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</si>
  <si>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</si>
  <si>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</si>
  <si>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</si>
  <si>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</si>
  <si>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</si>
  <si>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</si>
  <si>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</si>
  <si>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</si>
  <si>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</si>
  <si>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</si>
  <si>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</si>
  <si>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</si>
  <si>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</si>
  <si>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</si>
  <si>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</si>
  <si>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</si>
  <si>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</si>
  <si>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</si>
  <si>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</si>
  <si>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</si>
  <si>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</si>
  <si>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</si>
  <si>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</si>
  <si>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</si>
  <si>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</si>
  <si>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</si>
  <si>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</si>
  <si>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</si>
  <si>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</si>
  <si>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</si>
  <si>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</si>
  <si>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</si>
  <si>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</si>
  <si>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</si>
  <si>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</si>
  <si>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</si>
  <si>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</si>
  <si>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</si>
  <si>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</si>
  <si>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</si>
  <si>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</si>
  <si>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</si>
  <si>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</si>
  <si>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</si>
  <si>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</si>
  <si>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</si>
  <si>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</si>
  <si>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</si>
  <si>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</si>
  <si>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</si>
  <si>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</si>
  <si>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</si>
  <si>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</si>
  <si>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</si>
  <si>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</si>
  <si>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</si>
  <si>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</si>
  <si>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</si>
  <si>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</si>
  <si>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</si>
  <si>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</si>
  <si>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</si>
  <si>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</si>
  <si>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</si>
  <si>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</si>
  <si>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</si>
  <si>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</si>
  <si>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</si>
  <si>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</si>
  <si>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</si>
  <si>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</si>
  <si>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</si>
  <si>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</si>
  <si>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</si>
  <si>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</si>
  <si>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</si>
  <si>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</si>
  <si>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</si>
  <si>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</si>
  <si>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</si>
  <si>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</si>
  <si>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</si>
  <si>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</si>
  <si>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</si>
  <si>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</si>
  <si>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</si>
  <si>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</si>
  <si>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</si>
  <si>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</si>
  <si>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</si>
  <si>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</si>
  <si>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</si>
  <si>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</si>
  <si>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</si>
  <si>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</si>
  <si>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</si>
  <si>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</si>
  <si>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</si>
  <si>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</si>
  <si>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</si>
  <si>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</si>
  <si>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</si>
  <si>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</si>
  <si>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</si>
  <si>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</si>
  <si>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</si>
  <si>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</si>
  <si>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</si>
  <si>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</si>
  <si>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</si>
  <si>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</si>
  <si>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</si>
  <si>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</si>
  <si>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</si>
  <si>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</si>
  <si>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</si>
  <si>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</si>
  <si>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</si>
  <si>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</si>
  <si>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</si>
  <si>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</si>
  <si>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</si>
  <si>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</si>
  <si>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</si>
  <si>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</si>
  <si>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</si>
  <si>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</si>
  <si>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</si>
  <si>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</si>
  <si>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</si>
  <si>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</si>
  <si>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</si>
  <si>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</si>
  <si>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</si>
  <si>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</si>
  <si>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</si>
  <si>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</si>
  <si>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</si>
  <si>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</si>
  <si>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</si>
  <si>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</si>
  <si>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</si>
  <si>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</si>
  <si>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</si>
  <si>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</si>
  <si>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</si>
  <si>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</si>
  <si>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</si>
  <si>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</si>
  <si>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</si>
  <si>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</si>
  <si>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</si>
  <si>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</si>
  <si>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</si>
  <si>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</si>
  <si>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</si>
  <si>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</si>
  <si>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</si>
  <si>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</si>
  <si>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</si>
  <si>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</si>
  <si>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</si>
  <si>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</si>
  <si>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</si>
  <si>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</si>
  <si>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</si>
  <si>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</si>
  <si>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</si>
  <si>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</si>
  <si>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</si>
  <si>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</si>
  <si>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</si>
  <si>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</si>
  <si>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</si>
  <si>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</si>
  <si>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</si>
  <si>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</si>
  <si>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</si>
  <si>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</si>
  <si>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</si>
  <si>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</si>
  <si>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</si>
  <si>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</si>
  <si>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</si>
  <si>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</si>
  <si>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</si>
  <si>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</si>
  <si>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</si>
  <si>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</si>
  <si>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</si>
  <si>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</si>
  <si>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</si>
  <si>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</si>
  <si>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</si>
  <si>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</si>
  <si>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</si>
  <si>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</si>
  <si>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</si>
  <si>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</si>
  <si>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</si>
  <si>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</si>
  <si>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</si>
  <si>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</si>
  <si>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</si>
  <si>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</si>
  <si>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</si>
  <si>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</si>
  <si>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</si>
  <si>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</si>
  <si>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</si>
  <si>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</si>
  <si>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</si>
  <si>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</si>
  <si>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</si>
  <si>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</si>
  <si>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</si>
  <si>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</si>
  <si>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</si>
  <si>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</si>
  <si>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</si>
  <si>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</si>
  <si>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</si>
  <si>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</si>
  <si>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</si>
  <si>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</si>
  <si>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</si>
  <si>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</si>
  <si>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</si>
  <si>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</si>
  <si>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</si>
  <si>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</si>
  <si>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</si>
  <si>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</si>
  <si>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</si>
  <si>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</si>
  <si>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</si>
  <si>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</si>
  <si>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</si>
  <si>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</si>
  <si>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</si>
  <si>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</si>
  <si>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</si>
  <si>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</si>
  <si>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</si>
  <si>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</si>
  <si>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</si>
  <si>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</si>
  <si>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</si>
  <si>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</si>
  <si>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</si>
  <si>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</si>
  <si>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</si>
  <si>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</si>
  <si>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</si>
  <si>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</si>
  <si>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</si>
  <si>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</si>
  <si>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</si>
  <si>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</si>
  <si>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</si>
  <si>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</si>
  <si>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</si>
  <si>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</si>
  <si>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</si>
  <si>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</si>
  <si>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</si>
  <si>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</si>
  <si>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</si>
  <si>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</si>
  <si>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</si>
  <si>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</si>
  <si>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</si>
  <si>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</si>
  <si>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</si>
  <si>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</si>
  <si>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</si>
  <si>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</si>
  <si>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</si>
  <si>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</si>
  <si>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</si>
  <si>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</si>
  <si>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</si>
  <si>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</si>
  <si>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</si>
  <si>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</si>
  <si>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</si>
  <si>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</si>
  <si>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</si>
  <si>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</si>
  <si>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</si>
  <si>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</si>
  <si>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</si>
  <si>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</si>
  <si>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</si>
  <si>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</si>
  <si>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</si>
  <si>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</si>
  <si>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</si>
  <si>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</si>
  <si>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</si>
  <si>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</si>
  <si>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</si>
  <si>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</si>
  <si>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</si>
  <si>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</si>
  <si>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</si>
  <si>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</si>
  <si>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</si>
  <si>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</si>
  <si>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</si>
  <si>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</si>
  <si>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</si>
  <si>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</si>
  <si>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</si>
  <si>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</si>
  <si>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</si>
  <si>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</si>
  <si>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</si>
  <si>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</si>
  <si>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</si>
  <si>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</si>
  <si>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</si>
  <si>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</si>
  <si>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</si>
  <si>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</si>
  <si>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</si>
  <si>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</si>
  <si>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</si>
  <si>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</si>
  <si>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</si>
  <si>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</si>
  <si>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</si>
  <si>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</si>
  <si>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</si>
  <si>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</si>
  <si>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</si>
  <si>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</si>
  <si>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</si>
  <si>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</si>
  <si>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</si>
  <si>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</si>
  <si>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</si>
  <si>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</si>
  <si>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</si>
  <si>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</si>
  <si>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</si>
  <si>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</si>
  <si>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</si>
  <si>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</si>
  <si>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</si>
  <si>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</si>
  <si>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</si>
  <si>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</si>
  <si>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</si>
  <si>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</si>
  <si>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</si>
  <si>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</si>
  <si>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</si>
  <si>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</si>
  <si>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</si>
  <si>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</si>
  <si>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</si>
  <si>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</si>
  <si>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</si>
  <si>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</si>
  <si>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</si>
  <si>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</si>
  <si>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</si>
  <si>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</si>
  <si>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</si>
  <si>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</si>
  <si>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</si>
  <si>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</si>
  <si>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</si>
  <si>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</si>
  <si>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</si>
  <si>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</si>
  <si>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</si>
  <si>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</si>
  <si>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</si>
  <si>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</si>
  <si>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</si>
  <si>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</si>
  <si>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</si>
  <si>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</si>
  <si>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</si>
  <si>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</si>
  <si>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</si>
  <si>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</si>
  <si>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</si>
  <si>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</si>
  <si>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</si>
  <si>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</si>
  <si>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</si>
  <si>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</si>
  <si>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</si>
  <si>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</si>
  <si>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</si>
  <si>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</si>
  <si>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</si>
  <si>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</si>
  <si>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</si>
  <si>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</si>
  <si>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</si>
  <si>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</si>
  <si>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</si>
  <si>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</si>
  <si>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</si>
  <si>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</si>
  <si>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</si>
  <si>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</si>
  <si>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</si>
  <si>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</si>
  <si>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</si>
  <si>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</si>
  <si>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</si>
  <si>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</si>
  <si>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</si>
  <si>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</si>
  <si>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</si>
  <si>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</si>
  <si>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</si>
  <si>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</si>
  <si>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</si>
  <si>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</si>
  <si>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</si>
  <si>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</si>
  <si>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</si>
  <si>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</si>
  <si>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</si>
  <si>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</si>
  <si>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</si>
  <si>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</si>
  <si>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</si>
  <si>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</si>
  <si>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</si>
  <si>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</si>
  <si>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</si>
  <si>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</si>
  <si>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</si>
  <si>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</si>
  <si>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</si>
  <si>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</si>
  <si>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</si>
  <si>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</si>
  <si>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</si>
  <si>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</si>
  <si>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</si>
  <si>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</si>
  <si>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</si>
  <si>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</si>
  <si>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</si>
  <si>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</si>
  <si>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</si>
  <si>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</si>
  <si>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</si>
  <si>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</si>
  <si>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</si>
  <si>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</si>
  <si>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</si>
  <si>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</si>
  <si>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</si>
  <si>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</si>
  <si>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</si>
  <si>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</si>
  <si>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</si>
  <si>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</si>
  <si>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</si>
  <si>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</si>
  <si>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</si>
  <si>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</si>
  <si>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</si>
  <si>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</si>
  <si>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</si>
  <si>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</si>
  <si>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</si>
  <si>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</si>
  <si>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</si>
  <si>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</si>
  <si>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</si>
  <si>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</si>
  <si>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</si>
  <si>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</si>
  <si>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</si>
  <si>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</si>
  <si>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</si>
  <si>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</si>
  <si>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</si>
  <si>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</si>
  <si>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</si>
  <si>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</si>
  <si>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</si>
  <si>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</si>
  <si>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</si>
  <si>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</si>
  <si>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</si>
  <si>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</si>
  <si>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</si>
  <si>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</si>
  <si>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</si>
  <si>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</si>
  <si>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</si>
  <si>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</si>
  <si>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</si>
  <si>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</si>
  <si>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</si>
  <si>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</si>
  <si>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</si>
  <si>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</si>
  <si>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</si>
  <si>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</si>
  <si>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</si>
  <si>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</si>
  <si>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</si>
  <si>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</si>
  <si>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</si>
  <si>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</si>
  <si>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</si>
  <si>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</si>
  <si>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</si>
  <si>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</si>
  <si>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</si>
  <si>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</si>
  <si>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</si>
  <si>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</si>
  <si>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</si>
  <si>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</si>
  <si>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</si>
  <si>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</si>
  <si>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</si>
  <si>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</si>
  <si>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</si>
  <si>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</si>
  <si>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</si>
  <si>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</si>
  <si>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</si>
  <si>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</si>
  <si>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</si>
  <si>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</si>
  <si>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</si>
  <si>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</si>
  <si>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</si>
  <si>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</si>
  <si>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</si>
  <si>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</si>
  <si>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</si>
  <si>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</si>
  <si>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</si>
  <si>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</si>
  <si>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</si>
  <si>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</si>
  <si>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</si>
  <si>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</si>
  <si>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</si>
  <si>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</si>
  <si>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</si>
  <si>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</si>
  <si>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</si>
  <si>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</si>
  <si>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</si>
  <si>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</si>
  <si>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</si>
  <si>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</si>
  <si>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</si>
  <si>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</si>
  <si>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</si>
  <si>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</si>
  <si>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</si>
  <si>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</si>
  <si>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</si>
  <si>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</si>
  <si>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</si>
  <si>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</si>
  <si>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</si>
  <si>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</si>
  <si>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</si>
  <si>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</si>
  <si>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</si>
  <si>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</si>
  <si>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</si>
  <si>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</si>
  <si>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</si>
  <si>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</si>
  <si>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</si>
  <si>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</si>
  <si>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</si>
  <si>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</si>
  <si>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</si>
  <si>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</si>
  <si>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</si>
  <si>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</si>
  <si>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</si>
  <si>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</si>
  <si>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</si>
  <si>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</si>
  <si>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</si>
  <si>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</si>
  <si>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</si>
  <si>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</si>
  <si>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</si>
  <si>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</si>
  <si>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</si>
  <si>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</si>
  <si>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</si>
  <si>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</si>
  <si>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</si>
  <si>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</si>
  <si>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</si>
  <si>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</si>
  <si>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</si>
  <si>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</si>
  <si>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</si>
  <si>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</si>
  <si>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</si>
  <si>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</si>
  <si>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</si>
  <si>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</si>
  <si>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</si>
  <si>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</si>
  <si>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</si>
  <si>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</si>
  <si>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</si>
  <si>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</si>
  <si>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</si>
  <si>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</si>
  <si>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</si>
  <si>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</si>
  <si>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</si>
  <si>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</si>
  <si>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</si>
  <si>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</si>
  <si>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</si>
  <si>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</si>
  <si>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</si>
  <si>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</si>
  <si>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</si>
  <si>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</si>
  <si>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</si>
  <si>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</si>
  <si>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</si>
  <si>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</si>
  <si>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</si>
  <si>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</si>
  <si>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</si>
  <si>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</si>
  <si>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</si>
  <si>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</si>
  <si>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</si>
  <si>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</si>
  <si>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</si>
  <si>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</si>
  <si>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</si>
  <si>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</si>
  <si>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</si>
  <si>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</si>
  <si>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</si>
  <si>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</si>
  <si>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</si>
  <si>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</si>
  <si>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</si>
  <si>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</si>
  <si>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</si>
  <si>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</si>
  <si>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</si>
  <si>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</si>
  <si>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</si>
  <si>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</si>
  <si>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</si>
  <si>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</si>
  <si>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</si>
  <si>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</si>
  <si>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</si>
  <si>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</si>
  <si>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</si>
  <si>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</si>
  <si>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</si>
  <si>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</si>
  <si>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</si>
  <si>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</si>
  <si>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</si>
  <si>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</si>
  <si>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</si>
  <si>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</si>
  <si>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</si>
  <si>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</si>
  <si>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</si>
  <si>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</si>
  <si>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</si>
  <si>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</si>
  <si>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</si>
  <si>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</si>
  <si>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</si>
  <si>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</si>
  <si>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</si>
  <si>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</si>
  <si>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</si>
  <si>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</si>
  <si>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</si>
  <si>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</si>
  <si>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</si>
  <si>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</si>
  <si>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</si>
  <si>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</si>
  <si>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</si>
  <si>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</si>
  <si>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</si>
  <si>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</si>
  <si>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</si>
  <si>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</si>
  <si>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</si>
  <si>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</si>
  <si>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</si>
  <si>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</si>
  <si>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</si>
  <si>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</si>
  <si>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</si>
  <si>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</si>
  <si>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</si>
  <si>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</si>
  <si>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</si>
  <si>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</si>
  <si>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</si>
  <si>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</si>
  <si>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</si>
  <si>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</si>
  <si>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</si>
  <si>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</si>
  <si>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</si>
  <si>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</si>
  <si>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</si>
  <si>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</si>
  <si>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</si>
  <si>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</si>
  <si>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</si>
  <si>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</si>
  <si>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</si>
  <si>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</si>
  <si>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</si>
  <si>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</si>
  <si>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</si>
  <si>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</si>
  <si>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</si>
  <si>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</si>
  <si>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</si>
  <si>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</si>
  <si>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</si>
  <si>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</si>
  <si>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</si>
  <si>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</si>
  <si>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</si>
  <si>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</si>
  <si>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</si>
  <si>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</si>
  <si>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</si>
  <si>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</si>
  <si>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</si>
  <si>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</si>
  <si>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</si>
  <si>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</si>
  <si>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</si>
  <si>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</si>
  <si>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</si>
  <si>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</si>
  <si>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</si>
  <si>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</si>
  <si>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</si>
  <si>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</si>
  <si>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</si>
  <si>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</si>
  <si>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</si>
  <si>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</si>
  <si>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</si>
  <si>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</si>
  <si>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</si>
  <si>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</si>
  <si>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</si>
  <si>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</si>
  <si>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</si>
  <si>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</si>
  <si>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</si>
  <si>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</si>
  <si>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</si>
  <si>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</si>
  <si>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</si>
  <si>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</si>
  <si>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</si>
  <si>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</si>
  <si>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</si>
  <si>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</si>
  <si>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</si>
  <si>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</si>
  <si>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</si>
  <si>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</si>
  <si>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</si>
  <si>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</si>
  <si>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</si>
  <si>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</si>
  <si>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</si>
  <si>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</si>
  <si>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</si>
  <si>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</si>
  <si>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</si>
  <si>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</si>
  <si>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</si>
  <si>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</si>
  <si>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</si>
  <si>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</si>
  <si>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</si>
  <si>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</si>
  <si>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</si>
  <si>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</si>
  <si>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</si>
  <si>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</si>
  <si>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</si>
  <si>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</si>
  <si>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</si>
  <si>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</si>
  <si>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</si>
  <si>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</si>
  <si>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</si>
  <si>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</si>
  <si>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</si>
  <si>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</si>
  <si>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</si>
  <si>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</si>
  <si>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</si>
  <si>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</si>
  <si>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</si>
  <si>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</si>
  <si>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</si>
  <si>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</si>
  <si>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</si>
  <si>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</si>
  <si>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</si>
  <si>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</si>
  <si>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</si>
  <si>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</si>
  <si>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</si>
  <si>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</si>
  <si>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</si>
  <si>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</si>
  <si>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</si>
  <si>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</si>
  <si>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</si>
  <si>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</si>
  <si>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</si>
  <si>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</si>
  <si>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</si>
  <si>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</si>
  <si>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</si>
  <si>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</si>
  <si>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</si>
  <si>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</si>
  <si>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</si>
  <si>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</si>
  <si>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</si>
  <si>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</si>
  <si>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</si>
  <si>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</si>
  <si>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</si>
  <si>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</si>
  <si>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</si>
  <si>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</si>
  <si>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</si>
  <si>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</si>
  <si>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</si>
  <si>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</si>
  <si>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</si>
  <si>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</si>
  <si>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</si>
  <si>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</si>
  <si>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</si>
  <si>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</si>
  <si>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</si>
  <si>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</si>
  <si>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</si>
  <si>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</si>
  <si>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</si>
  <si>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</si>
  <si>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</si>
  <si>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</si>
  <si>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</si>
  <si>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</si>
  <si>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</si>
  <si>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</si>
  <si>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</si>
  <si>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</si>
  <si>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</si>
  <si>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</si>
  <si>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</si>
  <si>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</si>
  <si>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</si>
  <si>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</si>
  <si>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</si>
  <si>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</si>
  <si>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</si>
  <si>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</si>
  <si>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</si>
  <si>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</si>
  <si>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</si>
  <si>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</si>
  <si>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</si>
  <si>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</si>
  <si>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</si>
  <si>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</si>
  <si>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</si>
  <si>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</si>
  <si>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</si>
  <si>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</si>
  <si>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</si>
  <si>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</si>
  <si>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</si>
  <si>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</si>
  <si>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</si>
  <si>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</si>
  <si>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</si>
  <si>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</si>
  <si>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</si>
  <si>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</si>
  <si>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</si>
  <si>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</si>
  <si>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</si>
  <si>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</si>
  <si>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</si>
  <si>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</si>
  <si>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</si>
  <si>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</si>
  <si>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</si>
  <si>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</si>
  <si>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</si>
  <si>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</si>
  <si>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</si>
  <si>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</si>
  <si>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</si>
  <si>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</si>
  <si>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</si>
  <si>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</si>
  <si>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</si>
  <si>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</si>
  <si>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</si>
  <si>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</si>
  <si>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</si>
  <si>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</si>
  <si>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</si>
  <si>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</si>
  <si>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</si>
  <si>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</si>
  <si>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</si>
  <si>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</si>
  <si>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</si>
  <si>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</si>
  <si>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</si>
  <si>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</si>
  <si>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</si>
  <si>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</si>
  <si>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</si>
  <si>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</si>
  <si>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</si>
  <si>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</si>
  <si>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</si>
  <si>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</si>
  <si>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</si>
  <si>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</si>
  <si>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</si>
  <si>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</si>
  <si>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</si>
  <si>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</si>
  <si>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</si>
  <si>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</si>
  <si>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</si>
  <si>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</si>
  <si>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</si>
  <si>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</si>
  <si>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</si>
  <si>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</si>
  <si>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</si>
  <si>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</si>
  <si>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</si>
  <si>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</si>
  <si>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</si>
  <si>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</si>
  <si>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</si>
  <si>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</si>
  <si>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</si>
  <si>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</si>
  <si>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</si>
  <si>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</si>
  <si>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</si>
  <si>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</si>
  <si>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</si>
  <si>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</si>
  <si>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</si>
  <si>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</si>
  <si>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</si>
  <si>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</si>
  <si>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</si>
  <si>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</si>
  <si>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</si>
  <si>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</si>
  <si>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</si>
  <si>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</si>
  <si>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</si>
  <si>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</si>
  <si>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</si>
  <si>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</si>
  <si>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</si>
  <si>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</si>
  <si>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</si>
  <si>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</si>
  <si>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</si>
  <si>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</si>
  <si>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</si>
  <si>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</si>
  <si>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</si>
  <si>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</si>
  <si>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</si>
  <si>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</si>
  <si>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</si>
  <si>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</si>
  <si>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</si>
  <si>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</si>
  <si>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</si>
  <si>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</si>
  <si>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</si>
  <si>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</si>
  <si>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</si>
  <si>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</si>
  <si>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</si>
  <si>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</si>
  <si>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</si>
  <si>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</si>
  <si>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</si>
  <si>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</si>
  <si>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</si>
  <si>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</si>
  <si>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</si>
  <si>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</si>
  <si>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</si>
  <si>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</si>
  <si>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</si>
  <si>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</si>
  <si>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</si>
  <si>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</si>
  <si>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</si>
  <si>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</si>
  <si>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</si>
  <si>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</si>
  <si>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</si>
  <si>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</si>
  <si>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</si>
  <si>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</si>
  <si>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</si>
  <si>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</si>
  <si>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</si>
  <si>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</si>
  <si>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</si>
  <si>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</si>
  <si>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</si>
  <si>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</si>
  <si>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</si>
  <si>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</si>
  <si>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</si>
  <si>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</si>
  <si>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</si>
  <si>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</si>
  <si>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</si>
  <si>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</si>
  <si>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</si>
  <si>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</si>
  <si>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</si>
  <si>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</si>
  <si>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</si>
  <si>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</si>
  <si>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</si>
  <si>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</si>
  <si>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</si>
  <si>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</si>
  <si>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</si>
  <si>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</si>
  <si>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</si>
  <si>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</si>
  <si>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</si>
  <si>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</si>
  <si>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</si>
  <si>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</si>
  <si>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</si>
  <si>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</si>
  <si>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</si>
  <si>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</si>
  <si>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</si>
  <si>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</si>
  <si>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</si>
  <si>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</si>
  <si>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</si>
  <si>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</si>
  <si>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</si>
  <si>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</si>
  <si>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</si>
  <si>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</si>
  <si>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</si>
  <si>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</si>
  <si>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</si>
  <si>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</si>
  <si>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</si>
  <si>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</si>
  <si>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</si>
  <si>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</si>
  <si>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</si>
  <si>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</si>
  <si>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</si>
  <si>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</si>
  <si>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</si>
  <si>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</si>
  <si>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</si>
  <si>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</si>
  <si>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</si>
  <si>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</si>
  <si>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</si>
  <si>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</si>
  <si>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</si>
  <si>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</si>
  <si>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</si>
  <si>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</si>
  <si>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Difference between supression time and door alarm time is how much?</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</si>
  <si>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</si>
  <si>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</si>
  <si>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</si>
  <si>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</si>
  <si>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</si>
  <si>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</si>
  <si>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</si>
  <si>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</si>
  <si>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</si>
  <si>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</si>
  <si>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</si>
  <si>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</si>
  <si>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</si>
  <si>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</si>
  <si>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</si>
  <si>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</si>
  <si>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</si>
  <si>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</si>
  <si>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</si>
  <si>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</si>
  <si>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</si>
  <si>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</si>
  <si>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</si>
  <si>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</si>
  <si>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</si>
  <si>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</si>
  <si>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</si>
  <si>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</si>
  <si>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</si>
  <si>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</si>
  <si>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</si>
  <si>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</si>
  <si>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</si>
  <si>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</si>
  <si>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</si>
  <si>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</si>
  <si>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</si>
  <si>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</si>
  <si>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</si>
  <si>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</si>
  <si>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</si>
  <si>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</si>
  <si>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</si>
  <si>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</si>
  <si>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</si>
  <si>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</si>
  <si>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</si>
  <si>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</si>
  <si>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</si>
  <si>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</si>
  <si>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</si>
  <si>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</si>
  <si>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</si>
  <si>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</si>
  <si>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</si>
  <si>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</si>
  <si>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</si>
  <si>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</si>
  <si>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</si>
  <si>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</si>
  <si>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</si>
  <si>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</si>
  <si>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</si>
  <si>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</si>
  <si>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</si>
  <si>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</si>
  <si>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</si>
  <si>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</si>
  <si>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</si>
  <si>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</si>
  <si>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</si>
  <si>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</si>
  <si>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</si>
  <si>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</si>
  <si>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</si>
  <si>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</si>
  <si>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</si>
  <si>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</si>
  <si>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</si>
  <si>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</si>
  <si>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</si>
  <si>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</si>
  <si>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</si>
  <si>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</si>
  <si>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</si>
  <si>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</si>
  <si>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</si>
  <si>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</si>
  <si>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</si>
  <si>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</si>
  <si>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</si>
  <si>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 /team on the way to try to access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</si>
  <si>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</si>
  <si>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</si>
  <si>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</si>
  <si>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</si>
  <si>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</si>
  <si>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</si>
  <si>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</si>
  <si>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</si>
  <si>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</si>
  <si>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</si>
  <si>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PCM-20251129-00000685</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</si>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</sst>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tabSelected="1"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327.5405784722243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45990.489004166666</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45990.489004166666</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45990.489004166666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45990.489004166666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45990.48900439815</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45990.48900439815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45990.48900439815</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45990.48900439815</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45990.48900439815</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45990.48900439815</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45990.48900439815</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45990.48900439815</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45990.48900439815</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45990.48900439815</v>
      </c>
      <c r="H16" s="129"/>
      <c r="I16" s="131" t="str">
        <f>IFERROR(VLOOKUP(D16,DB!A:F,6,0),"")</f>
        <v/>
      </c>
      <c r="J16" s="131" t="str">
        <f>IFERROR(VLOOKUP(D16,DB!A:G,7,0),"")</f>
        <v/>
      </c>
      <c r="K16" s="127" t="s">
        <v>39108</v>
      </c>
      <c r="L16" s="126" t="str">
        <f>IFERROR(VLOOKUP(D16,DB!A:I,9,0),"")</f>
        <v/>
      </c>
    </row>
    <row r="17" spans="1:12" s="61" customFormat="1" ht="15" customHeight="1">
      <c r="A17" s="132"/>
      <c r="B17" s="131" t="str">
        <f>IFERROR(VLOOKUP(D17,DB!A:K,11,0),"")</f>
        <v/>
      </c>
      <c r="C17" s="131"/>
      <c r="D17" s="56"/>
      <c r="E17" s="130"/>
      <c r="F17" s="129"/>
      <c r="G17" s="128">
        <f ca="1">IFERROR(NOW()-F17,"-")</f>
        <v>45990.48900439815</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45990.48900439815</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45990.48900439815</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45990.48900439815</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45990.48900439815</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45990.48900439815</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45990.48900439815</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45990.48900439815</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45990.48900439815</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45990.48900439815</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45990.48900439815</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45990.48900439815</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45990.48900439815</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45990.48900439815</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45990.48900439815</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45990.48900439815</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45990.48900439815</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45990.48900439815</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E2BB372B-F29F-4668-8AE1-37E8544B4525}"/>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165.48916643518896</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6.1015854166689678</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45990.48900439815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45990.48900439815</v>
      </c>
      <c r="H6" s="100" t="s">
        <v>39193</v>
      </c>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45990.48900439815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45990.48900439815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45990.48900439815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45990.48900439815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45990.48900439815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45990.48900439815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45990.48900439815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45990.48900439815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45990.48900439815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45990.48900439815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45990.48900439815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45990.48900439815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45990.48900439815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45990.48900439815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45990.48900439815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45990.48900439815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45990.48900439815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45990.48900439815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45990.48900439815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45990.48900439815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45990.48900439815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45990.48900439815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45990.48900439815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45990.48900439815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45990.48900439815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45990.48900439815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45990.48900439815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45990.48900439815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45990.48900439815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45990.48900439815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45990.48900439815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45990.48900439815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45990.48900439815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45990.48900439815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45990.48900439815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45990.48900439815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45990.48900439815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45990.48900439815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45990.48900439815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45990.48900439815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45990.48900439815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45990.48900439815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45990.48900439815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45990.48900439815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45990.48900439815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45990.48900439815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45990.48900439815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45990.48900439815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45990.48900439815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45990.48900439815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45990.48900439815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45990.48900439815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45990.48900439815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45990.48900439815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45990.48900439815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45990.48900439815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45990.48900439815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45990.48900439815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45990.48900439815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45990.48900439815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45990.48900439815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45990.48900439815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45990.48900439815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45990.48900439815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45990.48900439815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45990.48900439815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45990.48900439815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45990.48900439815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45990.48900439815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45990.48900439815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45990.48900439815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45990.48900439815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45990.48900439815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45990.48900439815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9" ca="1" si="0">IFERROR(NOW()-F2,"-")</f>
        <v>45990.48900439815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45990.48900439815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45990.48900439815</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45990.48900439815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45990.48900439815</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45990.48900439815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45990.48900439815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45990.48900439815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45990.48900439815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45990.48900439815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45990.48900439815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45990.48900439815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45990.48900439815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45990.48900439815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45990.48900439815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45990.48900439815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45990.48900439815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45990.48900439815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45990.48900439815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45990.48900439815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45990.48900439815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45990.48900439815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45990.48900439815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45990.48900439815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45990.48900439815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45990.48900439815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45990.48900439815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45990.48900439815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45990.48900439815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45990.48900439815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45990.48900439815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45990.48900439815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45990.48900439815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45990.48900439815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45990.48900439815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45990.48900439815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45990.48900439815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45990.48900439815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45990.48900439815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45990.48900439815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45990.48900439815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45990.48900439815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45990.48900439815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45990.48900439815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45990.48900439815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45990.48900439815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45990.48900439815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45990.48900439815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45990.48900439815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45990.48900439815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45990.48900439815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45990.48900439815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45990.48900439815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45990.48900439815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45990.48900439815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45990.48900439815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45990.48900439815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45990.48900439815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45990.48900439815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45990.48900439815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45990.48900439815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45990.48900439815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45990.48900439815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45990.48900439815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45990.48900439815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45990.48900439815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45990.48900439815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45990.48900439815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45990.48900439815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45990.48900439815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45990.48900439815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45990.48900439815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45990.48900439815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45990.48900439815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45990.48900439815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45990.48900439815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45990.48900439815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45990.48900439815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45990.48900439815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45990.48900439815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45990.48900439815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45990.48900439815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45990.48900439815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45990.48900439815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45990.48900439815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45990.48900439815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45990.48900439815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45990.48900439815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45990.48900439815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45990.48900439815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45990.48900439815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45990.48900439815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45990.48900439815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45990.48900439815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45990.48900439815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45990.48900439815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45990.48900439815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45990.48900439815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45990.48900439815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45990.48900439815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45990.48900439815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45990.48900439815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45990.48900439815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45990.48900439815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45990.48900439815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45990.48900439815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45990.48900439815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45990.48900439815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45990.48900439815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45990.48900439815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45990.48900439815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45990.48900439815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45990.48900439815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45990.48900439815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45990.48900439815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45990.48900439815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45990.48900439815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45990.48900439815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45990.48900439815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45990.48900439815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45990.48900439815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45990.48900439815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45990.48900439815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45990.48900439815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45990.48900439815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45990.48900439815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45990.48900439815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45990.48900439815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45990.48900439815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45990.48900439815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45990.48900439815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45990.48900439815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45990.48900439815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45990.48900439815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45990.48900439815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45990.48900439815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45990.48900439815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45990.48900439815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45990.48900439815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45990.48900439815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45990.48900439815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45990.48900439815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45990.48900439815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45990.48900439815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45990.48900439815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45990.48900439815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45990.48900439815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45990.48900439815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45990.48900439815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45990.48900439815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45990.48900439815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45990.48900439815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45990.48900439815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45990.48900439815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45990.48900439815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45990.48900439815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45990.48900439815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45990.48900439815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45990.48900439815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45990.48900439815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45990.48900439815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45990.48900439815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45990.48900439815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45990.48900439815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45990.48900439815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45990.48900439815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45990.48900439815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45990.48900439815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45990.48900439815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45990.48900439815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45990.48900439815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45990.48900439815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45990.48900439815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45990.48900439815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45990.48900439815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45990.48900439815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45990.48900439815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45990.48900439815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45990.48900439815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45990.48900439815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45990.48900439815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45990.48900439815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45990.48900439815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45990.48900439815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45990.48900439815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45990.48900439815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45990.48900439815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45990.48900439815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45990.48900439815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45990.48900439815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45990.48900439815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45990.48900439815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45990.48900439815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45990.48900439815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45990.48900439815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45990.48900439815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45990.48900439815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45990.48900439815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45990.48900439815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45990.48900439815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45990.48900439815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45990.48900439815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45990.48900439815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45990.48900439815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45990.48900439815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45990.48900439815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45990.48900439815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45990.48900439815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45990.48900439815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45990.48900439815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45990.48900439815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45990.48900439815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45990.48900439815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45990.48900439815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45990.48900439815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45990.48900439815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45990.48900439815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45990.48900439815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45990.48900439815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45990.48900439815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45990.48900439815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45990.48900439815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45990.48900439815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45990.48900439815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45990.48900439815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45990.48900439815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45990.48900439815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45990.48900439815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45990.48900439815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45990.48900439815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45990.48900439815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45990.48900439815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45990.48900439815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45990.48900439815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45990.48900439815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45990.48900439815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45990.48900439815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45990.48900439815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45990.48900439815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45990.48900439815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45990.48900439815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45990.48900439815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45990.48900439815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45990.48900439815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45990.48900439815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45990.48900439815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45990.48900439815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45990.48900439815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45990.48900439815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45990.48900439815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45990.48900439815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45990.48900439815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45990.48900439815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45990.48900439815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45990.48900439815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45990.48900439815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45990.48900439815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45990.48900439815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45990.48900439815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45990.48900439815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45990.48900439815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45990.48900439815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45990.48900439815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45990.48900439815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45990.48900439815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45990.48900439815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45990.48900439815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45990.48900439815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45990.48900439815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45990.48900439815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45990.48900439815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45990.48900439815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45990.48900439815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45990.48900439815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45990.48900439815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45990.48900439815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45990.48900439815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45990.48900439815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45990.48900439815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45990.48900439815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45990.48900439815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45990.48900439815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45990.48900439815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45990.48900439815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45990.48900439815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45990.48900439815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45990.48900439815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45990.48900439815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45990.48900439815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45990.48900439815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45990.48900439815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45990.48900439815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45990.48900439815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45990.48900439815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45990.48900439815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45990.48900439815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45990.48900439815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45990.48900439815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45990.48900439815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45990.48900439815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45990.48900439815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45990.48900439815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45990.48900439815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45990.48900439815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45990.48900439815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45990.48900439815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45990.48900439815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45990.48900439815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45990.48900439815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45990.48900439815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45990.48900439815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45990.48900439815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45990.48900439815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45990.48900439815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45990.48900439815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45990.48900439815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45990.48900439815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45990.48900439815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45990.48900439815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45990.48900439815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45990.48900439815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45990.48900439815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45990.48900439815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45990.48900439815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45990.48900439815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45990.48900439815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45990.48900439815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45990.48900439815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45990.48900439815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45990.48900439815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45990.48900439815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45990.48900439815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45990.48900439815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45990.48900439815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45990.48900439815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45990.48900439815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45990.48900439815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45990.48900439815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45990.48900439815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45990.48900439815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45990.48900439815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45990.48900439815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45990.48900439815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45990.48900439815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45990.48900439815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45990.48900439815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45990.48900439815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45990.48900439815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45990.48900439815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45990.48900439815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45990.48900439815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45990.48900439815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45990.48900439815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45990.48900439815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45990.48900439815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45990.48900439815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45990.48900439815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45990.48900439815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45990.48900439815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45990.48900439815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45990.48900439815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45990.48900439815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45990.48900439815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45990.48900439815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45990.48900439815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45990.48900439815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45990.48900439815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45990.48900439815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45990.48900439815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45990.48900439815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45990.48900439815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45990.48900439815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45990.48900439815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45990.48900439815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45990.48900439815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45990.48900439815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45990.48900439815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45990.48900439815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45990.48900439815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45990.48900439815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45990.48900439815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45990.48900439815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45990.48900439815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45990.48900439815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45990.48900439815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45990.48900439815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45990.48900439815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45990.48900439815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45990.48900439815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45990.48900439815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45990.48900439815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45990.48900439815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45990.48900439815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45990.48900439815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45990.48900439815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45990.48900439815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45990.48900439815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45990.48900439815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45990.48900439815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45990.48900439815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45990.48900439815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45990.48900439815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45990.48900439815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45990.48900439815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45990.48900439815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45990.48900439815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45990.48900439815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45990.48900439815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45990.48900439815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45990.48900439815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45990.48900439815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45990.48900439815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45990.48900439815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45990.48900439815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45990.48900439815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45990.48900439815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45990.48900439815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45990.48900439815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45990.48900439815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45990.48900439815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45990.48900439815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45990.48900439815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45990.48900439815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45990.48900439815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45990.48900439815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45990.48900439815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45990.48900439815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45990.48900439815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45990.48900439815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45990.48900439815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45990.48900439815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45990.48900439815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45990.48900439815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45990.48900439815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45990.48900439815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45990.48900439815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45990.48900439815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45990.48900439815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45990.48900439815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45990.48900439815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45990.48900439815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45990.48900439815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45990.48900439815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45990.48900439815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45990.48900439815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45990.48900439815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45990.48900439815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45990.48900439815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45990.48900439815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45990.48900439815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45990.48900439815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45990.48900439815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45990.48900439815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45990.48900439815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45990.48900439815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45990.48900439815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45990.48900439815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45990.48900439815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45990.48900439815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45990.48900439815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45990.48900439815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45990.48900439815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45990.48900439815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45990.48900439815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45990.48900439815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45990.48900439815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45990.48900439815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45990.48900439815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45990.48900439815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45990.48900439815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45990.48900439815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45990.48900439815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45990.48900439815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45990.48900439815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45990.48900439815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45990.48900439815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45990.48900439815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45990.48900439815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45990.48900439815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45990.48900439815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45990.48900439815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45990.48900439815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45990.48900439815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45990.48900439815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45990.48900439815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45990.48900439815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45990.48900439815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45990.48900439815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45990.48900439815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45990.48900439815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45990.48900439815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45990.48900439815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45990.48900439815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45990.48900439815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45990.48900439815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45990.48900439815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45990.48900439815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45990.48900439815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45990.48900439815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45990.48900439815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45990.48900439815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45990.48900439815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45990.48900439815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45990.48900439815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45990.48900439815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45990.48900439815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45990.48900439815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45990.48900439815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45990.48900439815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45990.48900439815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45990.48900439815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45990.48900439815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45990.48900439815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45990.48900439815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45990.48900439815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45990.48900439815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45990.48900439815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45990.48900439815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45990.48900439815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45990.48900439815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45990.48900439815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45990.48900439815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45990.48900439815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45990.48900439815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45990.48900439815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45990.48900439815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45990.48900439815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45990.48900439815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45990.48900439815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45990.48900439815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45990.48900439815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45990.48900439815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45990.48900439815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45990.48900439815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45990.48900439815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45990.48900439815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45990.48900439815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45990.48900439815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45990.48900439815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45990.48900439815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45990.48900439815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45990.48900439815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45990.48900439815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45990.48900439815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45990.48900439815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45990.48900439815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45990.48900439815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45990.48900439815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45990.48900439815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45990.48900439815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45990.48900439815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45990.48900439815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45990.48900439815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45990.48900439815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45990.48900439815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45990.48900439815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45990.48900439815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45990.48900439815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45990.48900439815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45990.48900439815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45990.48900439815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45990.48900439815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45990.48900439815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45990.48900439815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45990.48900439815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45990.48900439815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45990.48900439815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45990.48900439815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45990.48900439815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45990.48900439815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45990.48900439815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45990.48900439815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45990.48900439815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45990.48900439815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45990.48900439815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45990.48900439815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45990.48900439815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45990.48900439815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45990.48900439815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45990.48900439815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45990.48900439815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45990.48900439815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45990.48900439815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45990.48900439815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45990.48900439815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45990.48900439815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45990.48900439815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45990.48900439815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45990.48900439815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45990.48900439815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45990.48900439815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45990.48900439815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45990.48900439815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45990.48900439815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45990.48900439815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45990.48900439815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45990.48900439815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45990.48900439815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45990.48900439815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45990.48900439815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45990.48900439815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45990.48900439815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45990.48900439815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45990.48900439815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45990.48900439815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45990.48900439815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45990.48900439815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45990.48900439815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45990.48900439815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45990.48900439815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45990.48900439815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45990.48900439815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45990.48900439815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45990.48900439815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45990.48900439815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45990.48900439815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45990.48900439815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45990.48900439815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45990.48900439815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45990.48900439815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45990.48900439815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45990.48900439815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45990.48900439815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45990.48900439815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45990.48900439815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45990.48900439815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45990.48900439815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45990.48900439815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45990.48900439815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45990.48900439815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45990.48900439815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45990.48900439815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45990.48900439815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45990.48900439815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45990.48900439815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45990.48900439815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45990.48900439815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45990.48900439815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45990.48900439815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45990.48900439815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45990.48900439815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45990.48900439815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45990.48900439815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45990.48900439815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45990.48900439815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45990.48900439815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45990.48900439815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45990.48900439815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45990.48900439815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45990.48900439815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45990.48900439815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45990.48900439815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45990.48900439815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45990.48900439815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45990.48900439815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45990.48900439815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45990.48900439815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45990.48900439815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45990.48900439815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45990.48900439815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45990.48900439815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45990.48900439815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45990.48900439815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45990.48900439815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45990.48900439815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45990.48900439815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45990.48900439815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45990.48900439815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45990.48900439815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45990.48900439815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45990.48900439815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45990.48900439815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45990.48900439815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45990.48900439815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45990.48900439815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45990.48900439815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45990.48900439815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45990.48900439815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45990.48900439815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45990.48900439815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45990.48900439815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45990.48900439815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45990.48900439815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45990.48900439815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45990.48900439815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45990.48900439815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45990.48900439815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45990.48900439815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45990.48900439815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45990.48900439815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45990.48900439815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45990.48900439815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45990.48900439815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45990.48900439815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45990.48900439815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45990.48900439815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45990.48900439815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45990.48900439815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45990.48900439815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45990.48900439815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45990.48900439815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45990.48900439815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45990.48900439815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45990.48900439815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45990.48900439815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45990.48900439815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45990.48900439815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45990.48900439815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45990.48900439815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45990.48900439815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45990.48900439815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45990.48900439815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45990.48900439815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45990.48900439815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45990.48900439815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45990.48900439815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45990.48900439815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45990.48900439815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45990.48900439815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45990.48900439815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45990.48900439815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45990.48900439815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45990.48900439815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45990.48900439815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45990.48900439815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45990.48900439815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45990.48900439815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45990.48900439815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45990.48900439815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45990.48900439815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45990.48900439815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45990.48900439815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45990.48900439815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45990.48900439815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45990.48900439815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45990.48900439815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45990.48900439815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45990.48900439815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45990.48900439815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45990.48900439815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45990.48900439815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45990.48900439815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45990.48900439815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45990.48900439815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45990.48900439815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45990.48900439815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45990.48900439815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45990.48900439815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45990.48900439815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45990.48900439815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45990.48900439815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45990.48900439815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45990.48900439815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45990.48900439815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45990.48900439815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45990.48900439815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45990.48900439815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45990.48900439815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45990.48900439815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45990.48900439815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45990.48900439815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45990.48900439815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45990.48900439815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45990.48900439815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45990.48900439815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45990.48900439815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45990.48900439815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45990.48900439815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45990.48900439815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45990.48900439815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45990.48900439815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45990.48900439815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45990.48900439815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45990.48900439815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45990.48900439815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45990.48900439815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45990.48900439815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45990.48900439815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45990.48900439815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45990.48900439815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45990.48900439815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45990.48900439815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45990.48900439815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45990.48900439815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45990.48900439815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45990.48900439815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45990.48900439815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45990.48900439815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45990.48900439815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45990.48900439815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45990.48900439815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45990.48900439815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45990.48900439815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45990.48900439815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45990.48900439815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45990.48900439815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45990.48900439815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45990.48900439815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45990.48900439815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45990.48900439815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45990.48900439815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45990.48900439815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45990.48900439815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45990.48900439815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45990.48900439815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45990.48900439815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45990.48900439815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45990.48900439815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45990.48900439815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45990.48900439815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45990.48900439815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45990.48900439815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45990.48900439815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45990.48900439815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45990.48900439815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45990.48900439815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45990.48900439815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45990.48900439815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45990.48900439815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45990.48900439815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45990.48900439815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45990.48900439815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45990.48900439815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45990.48900439815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45990.48900439815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45990.48900439815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45990.48900439815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45990.48900439815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45990.48900439815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45990.48900439815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45990.48900439815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45990.48900439815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45990.48900439815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45990.48900439815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45990.48900439815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45990.48900439815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45990.48900439815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45990.48900439815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45990.48900439815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45990.48900439815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45990.48900439815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45990.48900439815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45990.48900439815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45990.48900439815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45990.48900439815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45990.48900439815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45990.48900439815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45990.48900439815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45990.48900439815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45990.48900439815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45990.48900439815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45990.48900439815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45990.48900439815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45990.48900439815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45990.48900439815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45990.48900439815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45990.48900439815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45990.48900439815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45990.48900439815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45990.48900439815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45990.48900439815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45990.48900439815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45990.48900439815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45990.48900439815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45990.48900439815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45990.48900439815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45990.48900439815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45990.48900439815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45990.48900439815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45990.48900439815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45990.48900439815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45990.48900439815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45990.48900439815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45990.48900439815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45990.48900439815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45990.48900439815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45990.48900439815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45990.48900439815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45990.48900439815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45990.48900439815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45990.48900439815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45990.48900439815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45990.48900439815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45990.48900439815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45990.48900439815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45990.48900439815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45990.48900439815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45990.48900439815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45990.48900439815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45990.48900439815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45990.48900439815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45990.48900439815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45990.48900439815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45990.48900439815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45990.48900439815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45990.48900439815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45990.48900439815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45990.48900439815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45990.48900439815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45990.48900439815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45990.48900439815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45990.48900439815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45990.48900439815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45990.48900439815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45990.48900439815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45990.48900439815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45990.48900439815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45990.48900439815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45990.48900439815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45990.48900439815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45990.48900439815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45990.48900439815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45990.48900439815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45990.48900439815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45990.48900439815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45990.48900439815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45990.48900439815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45990.48900439815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45990.48900439815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45990.48900439815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45990.48900439815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45990.48900439815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45990.48900439815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45990.48900439815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45990.48900439815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45990.48900439815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45990.48900439815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45990.48900439815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45990.48900439815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45990.48900439815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45990.48900439815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45990.48900439815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45990.48900439815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45990.48900439815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45990.48900439815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45990.48900439815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45990.48900439815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45990.48900439815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45990.48900439815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45990.48900439815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45990.48900439815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45990.48900439815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45990.48900439815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45990.48900439815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45990.48900439815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45990.48900439815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45990.48900439815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45990.48900439815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45990.48900439815</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287.00828680555423</v>
      </c>
      <c r="H2" s="92">
        <v>45703.474768518521</v>
      </c>
      <c r="I2" s="92" t="str">
        <f>IFERROR(VLOOKUP(D2,DB!A:F,6,0),"")</f>
        <v>SCECO</v>
      </c>
      <c r="J2" s="92" t="str">
        <f>IFERROR(VLOOKUP(D2,DB!A:G,7,0),"")</f>
        <v>Dead</v>
      </c>
      <c r="K2" s="94" t="s">
        <v>39195</v>
      </c>
      <c r="L2" s="88" t="str">
        <f>IFERROR(VLOOKUP(D2,DB!A:I,9,0),"")</f>
        <v>Latis</v>
      </c>
    </row>
    <row r="3" spans="1:16" ht="31.5" customHeight="1">
      <c r="A3" s="110" t="s">
        <v>39196</v>
      </c>
      <c r="B3" s="88" t="str">
        <f>IFERROR(VLOOKUP(D3,DB!A:K,11,0),"")</f>
        <v>R4</v>
      </c>
      <c r="C3" s="90">
        <v>1</v>
      </c>
      <c r="D3" s="88" t="s">
        <v>37915</v>
      </c>
      <c r="E3" s="91" t="s">
        <v>39106</v>
      </c>
      <c r="F3" s="92">
        <v>45990.191666666666</v>
      </c>
      <c r="G3" s="93">
        <f t="shared" ref="G3:G56" ca="1" si="0">IFERROR(NOW()-F3,"")</f>
        <v>0.29733773148473119</v>
      </c>
      <c r="H3" s="92">
        <v>45989.810358796298</v>
      </c>
      <c r="I3" s="110" t="str">
        <f>IFERROR(VLOOKUP(D3,DB!A:F,6,0),"")</f>
        <v>SCECO</v>
      </c>
      <c r="J3" s="110" t="str">
        <f>IFERROR(VLOOKUP(D3,DB!A:G,7,0),"")</f>
        <v>Dead</v>
      </c>
      <c r="K3" s="94" t="s">
        <v>39197</v>
      </c>
      <c r="L3" s="88" t="str">
        <f>IFERROR(VLOOKUP(D3,DB!A:I,9,0),"")</f>
        <v>Latis</v>
      </c>
    </row>
    <row r="4" spans="1:16" ht="35.25" customHeight="1">
      <c r="A4" s="110" t="s">
        <v>39198</v>
      </c>
      <c r="B4" s="110" t="str">
        <f>IFERROR(VLOOKUP(D4,DB!A:K,11,0),"")</f>
        <v>R4</v>
      </c>
      <c r="C4" s="90">
        <v>2</v>
      </c>
      <c r="D4" s="88" t="s">
        <v>39199</v>
      </c>
      <c r="E4" s="91" t="s">
        <v>39106</v>
      </c>
      <c r="F4" s="92">
        <v>45990.36041666667</v>
      </c>
      <c r="G4" s="93">
        <f t="shared" ca="1" si="0"/>
        <v>0.12858773148036562</v>
      </c>
      <c r="H4" s="92">
        <v>45990.084930555553</v>
      </c>
      <c r="I4" s="110" t="str">
        <f>IFERROR(VLOOKUP(D4,DB!A:F,6,0),"")</f>
        <v>SCECO</v>
      </c>
      <c r="J4" s="110" t="str">
        <f>IFERROR(VLOOKUP(D4,DB!A:G,7,0),"")</f>
        <v>Dead</v>
      </c>
      <c r="K4" s="94" t="s">
        <v>39200</v>
      </c>
      <c r="L4" s="88" t="str">
        <f>IFERROR(VLOOKUP(D4,DB!A:I,9,0),"")</f>
        <v>Latis</v>
      </c>
    </row>
    <row r="5" spans="1:16" ht="15" customHeight="1">
      <c r="A5" s="110"/>
      <c r="B5" s="110" t="str">
        <f>IFERROR(VLOOKUP(D5,DB!A:K,11,0),"")</f>
        <v/>
      </c>
      <c r="C5" s="90"/>
      <c r="D5" s="88"/>
      <c r="E5" s="91"/>
      <c r="F5" s="92"/>
      <c r="G5" s="93">
        <f t="shared" ca="1" si="0"/>
        <v>45990.48900439815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45990.48900439815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45990.48900439815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45990.48900439815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45990.48900439815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45990.48900439815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45990.48900439815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45990.48900439815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45990.48900439815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45990.48900439815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45990.48900439815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45990.48900439815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45990.48900439815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45990.48900439815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45990.48900439815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45990.48900439815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45990.48900439815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45990.48900439815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45990.48900439815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45990.48900439815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45990.48900439815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45990.48900439815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45990.48900439815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45990.48900439815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45990.48900439815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45990.48900439815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45990.48900439815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45990.48900439815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45990.48900439815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45990.48900439815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45990.48900439815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45990.48900439815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45990.48900439815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45990.48900439815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45990.48900439815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45990.48900439815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45990.48900439815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45990.48900439815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45990.48900439815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45990.48900439815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45990.48900439815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45990.48900439815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45990.48900439815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45990.48900439815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45990.48900439815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45990.48900439815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45990.48900439815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45990.48900439815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45990.48900439815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45990.48900439815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45990.48900439815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45990.48900439815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45990.48900439815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45990.48900439815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45990.48900439815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45990.48900439815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45990.48900439815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45990.48900439815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45990.48900439815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45990.48900439815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45990.48900439815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45990.48900439815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45990.48900439815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45990.48900439815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45990.48900439815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45990.48900439815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45990.48900439815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45990.48900439815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45990.48900439815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45990.48900439815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45990.48900439815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45990.48900439815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45990.48900439815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45990.48900439815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45990.48900439815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45990.48900439815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45990.48900439815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45990.48900439815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45990.48900439815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45990.48900439815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45990.48900439815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45990.48900439815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45990.48900439815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45990.48900439815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45990.48900439815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45990.48900439815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45990.48900439815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45990.48900439815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45990.48900439815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45990.48900439815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45990.48900439815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45990.48900439815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45990.48900439815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45990.48900439815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45990.48900439815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45990.48900439815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45990.48900439815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45990.48900439815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45990.48900439815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45990.48900439815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45990.48900439815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45990.48900439815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45990.48900439815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45990.48900439815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45990.48900439815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45990.48900439815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45990.48900439815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45990.48900439815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45990.48900439815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45990.48900439815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45990.48900439815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45990.48900439815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45990.48900439815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45990.48900439815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45990.48900439815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45990.48900439815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45990.48900439815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45990.48900439815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45990.48900439815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45990.48900439815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45990.48900439815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45990.48900439815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45990.48900439815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45990.48900439815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45990.48900439815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45990.48900439815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45990.48900439815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45990.48900439815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45990.48900439815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45990.48900439815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45990.48900439815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45990.48900439815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45990.48900439815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45990.48900439815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45990.48900439815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45990.48900439815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45990.48900439815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45990.48900439815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45990.48900439815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45990.48900439815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45990.48900439815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45990.48900439815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45990.48900439815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45990.48900439815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45990.48900439815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45990.48900439815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45990.48900439815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45990.48900439815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45990.48900439815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45990.48900439815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45990.48900439815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45990.48900439815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45990.48900439815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45990.48900439815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45990.48900439815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45990.48900439815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45990.48900439815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45990.48900439815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45990.48900439815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45990.48900439815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45990.48900439815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45990.48900439815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45990.48900439815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45990.48900439815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45990.48900439815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45990.48900439815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45990.48900439815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45990.48900439815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45990.48900439815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45990.48900439815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45990.48900439815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45990.48900439815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45990.48900439815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45990.48900439815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45990.48900439815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45990.48900439815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45990.48900439815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45990.48900439815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45990.48900439815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45990.48900439815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45990.48900439815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45990.48900439815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45990.48900439815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45990.48900439815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45990.48900439815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45990.48900439815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45990.48900439815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45990.48900439815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45990.48900439815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45990.48900439815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45990.48900439815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45990.48900439815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45990.48900439815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45990.48900439815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45990.48900439815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45990.48900439815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45990.48900439815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45990.48900439815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45990.48900439815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45990.48900439815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45990.48900439815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45990.48900439815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45990.48900439815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45990.48900439815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45990.48900439815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45990.48900439815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45990.48900439815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45990.48900439815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45990.48900439815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45990.48900439815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45990.48900439815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45990.48900439815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45990.48900439815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45990.48900439815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45990.48900439815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45990.48900439815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45990.48900439815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45990.48900439815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45990.48900439815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45990.48900439815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45990.48900439815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45990.48900439815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45990.48900439815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45990.48900439815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45990.48900439815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45990.48900439815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45990.48900439815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45990.48900439815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45990.48900439815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45990.48900439815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45990.48900439815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45990.48900439815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45990.48900439815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45990.48900439815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45990.48900439815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45990.48900439815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45990.48900439815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45990.48900439815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45990.48900439815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45990.48900439815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45990.48900439815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45990.48900439815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45990.48900439815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45990.48900439815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45990.48900439815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45990.48900439815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45990.48900439815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45990.48900439815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45990.48900439815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45990.48900439815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45990.48900439815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45990.48900439815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45990.48900439815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45990.48900439815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45990.48900439815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45990.48900439815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45990.48900439815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45990.48900439815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45990.48900439815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45990.48900439815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45990.48900439815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45990.48900439815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45990.48900439815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45990.48900439815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45990.48900439815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45990.48900439815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45990.48900439815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45990.48900439815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45990.48900439815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45990.48900439815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45990.48900439815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45990.48900439815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45990.48900439815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45990.48900439815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45990.48900439815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45990.48900439815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45990.48900439815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45990.48900439815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45990.48900439815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45990.48900439815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45990.48900439815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45990.48900439815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45990.48900439815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45990.48900439815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45990.48900439815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45990.48900439815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45990.48900439815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45990.48900439815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45990.48900439815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45990.48900439815</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4"/>
  <sheetViews>
    <sheetView workbookViewId="0">
      <selection activeCell="E11" sqref="E11"/>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39201</v>
      </c>
      <c r="B2" s="37" t="str">
        <f>IFERROR(VLOOKUP(D2,DB!A:K,11,0),"")</f>
        <v>R5</v>
      </c>
      <c r="C2" s="37">
        <v>3</v>
      </c>
      <c r="D2" s="103" t="s">
        <v>36085</v>
      </c>
      <c r="E2" s="37" t="s">
        <v>39106</v>
      </c>
      <c r="F2" s="38">
        <v>45891.832060185188</v>
      </c>
      <c r="G2" s="105">
        <f ca="1">IFERROR(NOW()-F2,"")</f>
        <v>98.656944212962117</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39186</v>
      </c>
      <c r="F3" s="38">
        <v>45926.188877314817</v>
      </c>
      <c r="G3" s="105">
        <f t="shared" ref="G3" ca="1" si="0">IFERROR(NOW()-F3,"")</f>
        <v>64.300127083333791</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39186</v>
      </c>
      <c r="F4" s="107">
        <v>45948.661111111112</v>
      </c>
      <c r="G4" s="108">
        <f t="shared" ref="G4" ca="1" si="1">IFERROR(NOW()-F4,"")</f>
        <v>41.827893287038023</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9.115705787036859</v>
      </c>
      <c r="H5" s="139">
        <v>45981.360798611109</v>
      </c>
      <c r="I5" s="106" t="str">
        <f>IFERROR(VLOOKUP(D5,DB!A:F,6,0),"")</f>
        <v>SCECO</v>
      </c>
      <c r="J5" s="106" t="str">
        <f>IFERROR(VLOOKUP(D5,DB!A:G,7,0),"")</f>
        <v>Dead</v>
      </c>
      <c r="K5" s="106" t="s">
        <v>39208</v>
      </c>
      <c r="L5" s="106" t="str">
        <f>IFERROR(VLOOKUP(D5,DB!A:I,9,0),"")</f>
        <v>Latis</v>
      </c>
    </row>
    <row r="6" spans="1:13" ht="30.75">
      <c r="A6" s="37" t="s">
        <v>39209</v>
      </c>
      <c r="B6" s="37" t="str">
        <f>IFERROR(VLOOKUP(D6,DB!A:K,11,0),"")</f>
        <v>R5</v>
      </c>
      <c r="C6" s="37">
        <v>1</v>
      </c>
      <c r="D6" s="106" t="s">
        <v>32138</v>
      </c>
      <c r="E6" s="37" t="s">
        <v>39106</v>
      </c>
      <c r="F6" s="38">
        <v>45989.951909722222</v>
      </c>
      <c r="G6" s="138">
        <f ca="1">IFERROR(NOW()-F6,"")</f>
        <v>0.53709444444393739</v>
      </c>
      <c r="H6" s="38">
        <v>45989.971354166664</v>
      </c>
      <c r="I6" s="37" t="str">
        <f>IFERROR(VLOOKUP(D6,DB!A:F,6,0),"")</f>
        <v>SCECO</v>
      </c>
      <c r="J6" s="37" t="str">
        <f>IFERROR(VLOOKUP(D6,DB!A:G,7,0),"")</f>
        <v>Dead</v>
      </c>
      <c r="K6" s="37" t="s">
        <v>39210</v>
      </c>
      <c r="L6" s="37" t="str">
        <f>IFERROR(VLOOKUP(D6,DB!A:I,9,0),"")</f>
        <v>Latis</v>
      </c>
    </row>
    <row r="7" spans="1:13">
      <c r="A7" s="37" t="s">
        <v>39211</v>
      </c>
      <c r="B7" s="37" t="str">
        <f>IFERROR(VLOOKUP(D7,DB!A:K,11,0),"")</f>
        <v>R5</v>
      </c>
      <c r="C7" s="37">
        <v>1</v>
      </c>
      <c r="D7" s="106" t="s">
        <v>35479</v>
      </c>
      <c r="E7" s="37" t="s">
        <v>39186</v>
      </c>
      <c r="F7" s="38">
        <v>45990.466562499998</v>
      </c>
      <c r="G7" s="138">
        <f ca="1">IFERROR(NOW()-F7,"")</f>
        <v>2.2441666667873506E-2</v>
      </c>
      <c r="H7" s="38">
        <v>45990.45684027778</v>
      </c>
      <c r="I7" s="37" t="str">
        <f>IFERROR(VLOOKUP(D7,DB!A:F,6,0),"")</f>
        <v>SCECO</v>
      </c>
      <c r="J7" s="37" t="str">
        <f>IFERROR(VLOOKUP(D7,DB!A:G,7,0),"")</f>
        <v>Dead</v>
      </c>
      <c r="K7" s="37" t="s">
        <v>39212</v>
      </c>
      <c r="L7" s="37" t="str">
        <f>IFERROR(VLOOKUP(D7,DB!A:I,9,0),"")</f>
        <v>Latis</v>
      </c>
    </row>
    <row r="8" spans="1:13">
      <c r="A8" s="37"/>
      <c r="B8" s="37" t="str">
        <f>IFERROR(VLOOKUP(D8,DB!A:K,11,0),"")</f>
        <v/>
      </c>
      <c r="C8" s="37"/>
      <c r="D8" s="106"/>
      <c r="E8" s="37"/>
      <c r="F8" s="38"/>
      <c r="G8" s="138">
        <f ca="1">IFERROR(NOW()-F8,"")</f>
        <v>45990.489004166666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45990.489004166666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45990.489004166666</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45990.489004166666</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45990.489004166666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45990.489004166666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45990.489004166666</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45990.489004166666</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45990.489004166666</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45990.489004166666</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45990.489004166666</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45990.489004166666</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45990.489004166666</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45990.489004166666</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45990.489004166666</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45990.489004166666</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45990.489004166666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45990.489004166666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45990.489004166666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45990.489004166666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45990.489004166666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45990.489004166666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45990.489004166666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45990.489004166666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45990.489004166666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45990.489004166666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45990.489004166666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45990.489004166666</v>
      </c>
      <c r="H35" s="38"/>
      <c r="I35" s="37" t="str">
        <f>IFERROR(VLOOKUP(D35,DB!A:F,6,0),"")</f>
        <v/>
      </c>
      <c r="J35" s="37" t="str">
        <f>IFERROR(VLOOKUP(D35,DB!A:G,7,0),"")</f>
        <v/>
      </c>
      <c r="K35" s="37"/>
      <c r="L35" s="37" t="str">
        <f>IFERROR(VLOOKUP(D35,DB!A:I,9,0),"")</f>
        <v/>
      </c>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c r="D2" s="119" t="s">
        <v>36585</v>
      </c>
      <c r="E2" s="106"/>
      <c r="F2" s="121"/>
      <c r="G2" s="72">
        <f ca="1">IFERROR(NOW()-F2,"-")</f>
        <v>45990.489004166666</v>
      </c>
      <c r="H2" s="121"/>
      <c r="I2" s="119" t="str">
        <f>IFERROR(VLOOKUP(D2,DB!A:F,6,0),"")</f>
        <v>SCECO</v>
      </c>
      <c r="J2" s="119" t="str">
        <f>IFERROR(VLOOKUP(D2,DB!A:G,7,0),"")</f>
        <v>Dead</v>
      </c>
      <c r="K2" s="122"/>
      <c r="L2" s="140" t="str">
        <f>IFERROR(VLOOKUP(D2,DB!A:I,9,0),"")</f>
        <v>Latis</v>
      </c>
    </row>
    <row r="3" spans="1:16382" ht="31.5" customHeight="1">
      <c r="A3" s="118"/>
      <c r="B3" s="119" t="str">
        <f>IFERROR(VLOOKUP(D3,DB!A:K,11,0),"")</f>
        <v/>
      </c>
      <c r="C3" s="120"/>
      <c r="D3" s="119"/>
      <c r="E3" s="106"/>
      <c r="F3" s="121"/>
      <c r="G3" s="72">
        <f ca="1">IFERROR(NOW()-F3,"-")</f>
        <v>45990.489004166666</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45990.489004166666</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45990.489004166666</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45990.489004166666</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45990.489004166666</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45990.489004166666</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45990.489004166666</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45990.489004166666</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45990.489004166666</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45990.489004166666</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45990.489004166666</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45990.489004166666</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45990.489004166666</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45990.489004166666</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45990.489004166666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45990.489004166666</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45990.489004166666</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45990.489004166666</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45990.489004166666</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45990.489004166666</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45990.489004166666</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45990.489004166666</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45990.489004166666</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45990.489004166666</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45990.489004166666</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45990.489004166666</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45990.489004166666</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45990.489004166666</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45990.489004166666</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45990.489004166666</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45990.489004166666</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45990.489004166666</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45990.489004166666</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45990.489004166666</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45990.489004166666</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45990.489004166666</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45990.489004166666</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45990.489004166666</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45990.489004166666</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45990.489004166666</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45990.489004166666</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45990.489004166666</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45990.489004166666</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45990.489004166666</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45990.489004166666</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45990.489004166666</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45990.489004166666</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45990.489004166666</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45990.489004166666</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45990.489004166666</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45990.489004166666</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45990.489004166666</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45990.489004166666</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45990.489004166666</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45990.489004166666</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45990.489004166666</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45990.489004166666</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45990.489004166666</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45990.489004166666</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45990.489004166666</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45990.489004166666</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45990.489004166666</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45990.489004166666</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45990.489004166666</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45990.489004166666</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45990.489004166666</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45990.489004166666</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45990.489004166666</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45990.489004166666</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45990.489004166666</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45990.489004166666</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45990.489004166666</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45990.489004166666</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45990.489004166666</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45990.489004166666</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45990.489004166666</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45990.489004166666</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45990.489004166666</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45990.489004166666</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45990.489004166666</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45990.489004166666</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45990.489004166666</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45990.489004166666</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45990.489004166666</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45990.489004166666</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45990.489004166666</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45990.489004166666</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45990.489004166666</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45990.489004166666</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45990.489004166666</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45990.489004166666</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45990.489004166666</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45990.489004166666</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45990.489004166666</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45990.489004166666</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45990.489004166666</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45990.489004166666</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45990.489004166666</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45990.489004166666</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45990.489004166666</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45990.489004166666</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45990.489004166666</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45990.489004166666</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45990.489004166666</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45990.489004166666</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45990.489004166666</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45990.489004166666</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45990.489004166666</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45990.489004166666</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45990.489004166666</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45990.489004166666</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45990.489004166666</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45990.489004166666</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45990.489004166666</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45990.489004166666</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45990.489004166666</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45990.489004166666</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45990.489004166666</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45990.489004166666</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45990.489004166666</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45990.489004166666</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45990.489004166666</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45990.489004166666</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45990.489004166666</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45990.489004166666</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45990.489004166666</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45990.489004166666</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45990.489004166666</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45990.489004166666</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45990.489004166666</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45990.489004166666</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45990.489004166666</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45990.489004166666</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45990.489004166666</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45990.489004166666</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45990.489004166666</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45990.489004166666</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45990.489004166666</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45990.489004166666</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45990.489004166666</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45990.489004166666</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45990.489004166666</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45990.489004166666</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45990.489004166666</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45990.489004166666</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45990.489004166666</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45990.489004166666</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45990.489004166666</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45990.489004166666</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45990.489004166666</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45990.489004166666</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45990.489004166666</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45990.489004166666</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45990.489004166666</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45990.489004166666</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45990.489004166666</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45990.489004166666</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45990.489004166666</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45990.489004166666</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45990.489004166666</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45990.489004166666</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45990.489004166666</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45990.489004166666</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45990.489004166666</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45990.489004166666</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45990.489004166666</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45990.489004166666</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45990.489004166666</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45990.489004166666</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45990.489004166666</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45990.489004166666</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45990.489004166666</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45990.489004166666</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45990.489004166666</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45990.489004166666</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45990.489004166666</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45990.489004166666</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45990.489004166666</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45990.489004166666</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45990.489004166666</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45990.489004166666</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45990.489004166666</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45990.489004166666</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45990.489004166666</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45990.489004166666</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45990.489004166666</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45990.489004166666</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45990.489004166666</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45990.489004166666</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45990.489004166666</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45990.489004166666</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45990.489004166666</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45990.489004166666</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45990.489004166666</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45990.489004166666</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45990.489004166666</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45990.489004166666</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45990.489004166666</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45990.489004166666</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45990.489004166666</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45990.489004166666</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45990.489004166666</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45990.489004166666</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45990.489004166666</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45990.489004166666</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45990.489004166666</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45990.489004166666</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45990.489004166666</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45990.489004166666</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45990.489004166666</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45990.489004166666</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45990.489004166666</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45990.489004166666</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45990.489004166666</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45990.489004166666</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45990.489004166666</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45990.489004166666</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45990.489004166666</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45990.489004166666</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45990.489004166666</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45990.489004166666</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45990.489004166666</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45990.489004166666</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45990.489004166666</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45990.489004166666</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45990.489004166666</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45990.489004166666</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45990.489004166666</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45990.489004166666</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45990.489004166666</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45990.489004166666</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45990.489004166666</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45990.489004166666</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45990.489004166666</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45990.489004166666</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45990.489004166666</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45990.489004166666</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45990.489004166666</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45990.489004166666</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45990.489004166666</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45990.489004166666</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45990.489004166666</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45990.489004166666</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45990.489004166666</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45990.489004166666</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45990.489004166666</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45990.489004166666</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45990.489004166666</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45990.489004166666</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45990.489004166666</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45990.489004166666</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45990.489004166666</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45990.489004166666</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45990.489004166666</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45990.489004166666</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45990.489004166666</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45990.489004166666</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45990.489004166666</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45990.489004166666</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45990.489004166666</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45990.489004166666</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45990.489004166666</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45990.489004166666</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45990.489004166666</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45990.489004166666</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45990.489004166666</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45990.489004166666</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45990.489004166666</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45990.489004166666</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45990.489004166666</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45990.489004166666</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45990.489004166666</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45990.489004166666</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45990.489004166666</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45990.489004166666</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45990.489004166666</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45990.489004166666</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45990.489004166666</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45990.489004166666</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45990.489004166666</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45990.489004166666</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45990.489004166666</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45990.489004166666</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45990.489004166666</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45990.489004166666</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45990.489004166666</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45990.489004166666</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45990.489004166666</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45990.489004166666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45990.489004166666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45990.489004166666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45990.489004166666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45990.489004166666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45990.489004166666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45990.489004166666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45990.489004166666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45990.489004166666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45990.489004166666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45990.489004166666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45990.489004166666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45990.489004166666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45990.489004166666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45990.489004166666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45990.489004166666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45990.489004166666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45990.489004166666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45990.489004166666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45990.489004166666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45990.489004166666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45990.489004166666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45990.489004166666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45990.489004166666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45990.489004166666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45990.489004166666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45990.489004166666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45990.489004166666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45990.489004166666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45990.489004166666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45990.489004166666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45990.489004166666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45990.489004166666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45990.489004166666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45990.489004166666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45990.489004166666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45990.489004166666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45990.489004166666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45990.489004166666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45990.489004166666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45990.489004166666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45990.489004166666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45990.489004166666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45990.489004166666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45990.489004166666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45990.489004166666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45990.489004166666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45990.489004166666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45990.489004166666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45990.489004166666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45990.489004166666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45990.489004166666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45990.489004166666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45990.489004166666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45990.489004166666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45990.489004166666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45990.489004166666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45990.489004166666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45990.489004166666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45990.489004166666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45990.489004166666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45990.489004166666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45990.489004166666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45990.489004166666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45990.489004166666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45990.489004166666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45990.489004166666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45990.489004166666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45990.489004166666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45990.489004166666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45990.489004166666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45990.489004166666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45990.489004166666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45990.489004166666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45990.489004166666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45990.489004166666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45990.489004166666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45990.489004166666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45990.489004166666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45990.489004166666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45990.489004166666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45990.489004166666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45990.489004166666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45990.489004166666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45990.489004166666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45990.489004166666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45990.489004166666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45990.489004166666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45990.489004166666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45990.489004166666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45990.489004166666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45990.489004166666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45990.489004166666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45990.489004166666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45990.489004166666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45990.489004166666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45990.489004166666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45990.489004166666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45990.489004166666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45990.489004166666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45990.489004166666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45990.489004166666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45990.489004166666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45990.489004166666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45990.489004166666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45990.489004166666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45990.489004166666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45990.489004166666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45990.489004166666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45990.489004166666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45990.489004166666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45990.489004166666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45990.489004166666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45990.489004166666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45990.489004166666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45990.489004166666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45990.489004166666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45990.489004166666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45990.489004166666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45990.489004166666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45990.489004166666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45990.489004166666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45990.489004166666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45990.489004166666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45990.489004166666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45990.489004166666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45990.489004166666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45990.489004166666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45990.489004166666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45990.489004166666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45990.489004166666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45990.489004166666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45990.489004166666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45990.489004166666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45990.489004166666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45990.489004166666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45990.489004166666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45990.489004166666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45990.489004166666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45990.489004166666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45990.489004166666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45990.489004166666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45990.489004166666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45990.489004166666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45990.489004166666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45990.489004166666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45990.489004166666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45990.489004166666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45990.489004166666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45990.489004166666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45990.489004166666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45990.489004166666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45990.489004166666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45990.489004166666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45990.489004166666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45990.489004166666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45990.489004166666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45990.489004166666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45990.489004166666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45990.489004166666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45990.489004166666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45990.489004166666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45990.489004166666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45990.489004166666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45990.489004166666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45990.489004166666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45990.489004166666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45990.489004166666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45990.489004166666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45990.489004166666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45990.489004166666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45990.489004166666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45990.489004166666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45990.489004166666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45990.489004166666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45990.489004166666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45990.489004166666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45990.489004166666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45990.489004166666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45990.489004166666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45990.489004166666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45990.489004166666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45990.489004166666</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45990.489004166666</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45990.489004166666</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45990.489004166666</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45990.489004166666</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45990.489004166666</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45990.489004166666</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45990.489004166666</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45990.489004166666</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45990.489004166666</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45990.489004166666</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45990.489004166666</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45990.489004166666</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45990.489004166666</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45990.489004166666</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45990.489004166666</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45990.489004166666</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45990.489004166666</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45990.489004166666</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45990.489004166666</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2025-11-29T08:46:10Z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