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92" documentId="13_ncr:1_{F6CB121F-512D-4AA6-A0C1-0FB36C537598}" xr6:coauthVersionLast="47" xr6:coauthVersionMax="47" xr10:uidLastSave="{B0321CC1-8801-4B44-A64E-9DB03EDEBA2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B26" i="6"/>
  <c r="B27" i="6"/>
  <c r="G4" i="6"/>
  <c r="G5" i="6"/>
  <c r="G3" i="6"/>
  <c r="G6" i="6"/>
  <c r="G7" i="6"/>
  <c r="G8" i="6"/>
  <c r="G9" i="6"/>
  <c r="G10" i="6"/>
  <c r="G11" i="6"/>
  <c r="G12" i="6"/>
  <c r="G13" i="6"/>
  <c r="G14" i="6"/>
  <c r="G15" i="6"/>
  <c r="G16" i="6"/>
  <c r="G17" i="6"/>
  <c r="G18" i="6"/>
  <c r="G19" i="6"/>
  <c r="G20" i="6"/>
  <c r="G21" i="6"/>
  <c r="G22" i="6"/>
  <c r="G23" i="6"/>
  <c r="G24" i="6"/>
  <c r="G25" i="6"/>
  <c r="G26" i="6"/>
  <c r="G27" i="6"/>
  <c r="I4" i="6"/>
  <c r="I5" i="6"/>
  <c r="I3" i="6"/>
  <c r="I6" i="6"/>
  <c r="I7" i="6"/>
  <c r="I8" i="6"/>
  <c r="I9" i="6"/>
  <c r="I10" i="6"/>
  <c r="I11" i="6"/>
  <c r="I12" i="6"/>
  <c r="I13" i="6"/>
  <c r="I14" i="6"/>
  <c r="I15" i="6"/>
  <c r="I16" i="6"/>
  <c r="I17" i="6"/>
  <c r="I18" i="6"/>
  <c r="I19" i="6"/>
  <c r="I20" i="6"/>
  <c r="I21" i="6"/>
  <c r="I22" i="6"/>
  <c r="I23" i="6"/>
  <c r="I24" i="6"/>
  <c r="I25" i="6"/>
  <c r="I26" i="6"/>
  <c r="I27" i="6"/>
  <c r="J4" i="6"/>
  <c r="J5" i="6"/>
  <c r="J3" i="6"/>
  <c r="J6" i="6"/>
  <c r="J7" i="6"/>
  <c r="J8" i="6"/>
  <c r="J9" i="6"/>
  <c r="J10" i="6"/>
  <c r="J11" i="6"/>
  <c r="J12" i="6"/>
  <c r="J13" i="6"/>
  <c r="J14" i="6"/>
  <c r="J15" i="6"/>
  <c r="J16" i="6"/>
  <c r="J17" i="6"/>
  <c r="J18" i="6"/>
  <c r="J19" i="6"/>
  <c r="J20" i="6"/>
  <c r="J21" i="6"/>
  <c r="J22" i="6"/>
  <c r="J23" i="6"/>
  <c r="J24" i="6"/>
  <c r="J25" i="6"/>
  <c r="J26" i="6"/>
  <c r="J27" i="6"/>
  <c r="L4" i="6"/>
  <c r="L5" i="6"/>
  <c r="L6" i="6"/>
  <c r="L7" i="6"/>
  <c r="L8" i="6"/>
  <c r="L9" i="6"/>
  <c r="L10" i="6"/>
  <c r="L11" i="6"/>
  <c r="L12" i="6"/>
  <c r="L13" i="6"/>
  <c r="L14" i="6"/>
  <c r="L15" i="6"/>
  <c r="L16" i="6"/>
  <c r="L17" i="6"/>
  <c r="L18" i="6"/>
  <c r="L19" i="6"/>
  <c r="L20" i="6"/>
  <c r="L21" i="6"/>
  <c r="L22" i="6"/>
  <c r="L23" i="6"/>
  <c r="L24" i="6"/>
  <c r="L25" i="6"/>
  <c r="L26" i="6"/>
  <c r="L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<sst xmlns="http://schemas.openxmlformats.org/spreadsheetml/2006/main" count="180304" uniqueCount="39128">
  <si>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</si>
  <si>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</si>
  <si>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</si>
  <si>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</si>
  <si>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</si>
  <si>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</si>
  <si>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</si>
  <si>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</si>
  <si>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</si>
  <si>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</si>
  <si>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</si>
  <si>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</si>
  <si>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</si>
  <si>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</si>
  <si>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</si>
  <si>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</si>
  <si>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</si>
  <si>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</si>
  <si>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</si>
  <si>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</si>
  <si>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</si>
  <si>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</si>
  <si>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</si>
  <si>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</si>
  <si>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</si>
  <si>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</si>
  <si>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</si>
  <si>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</si>
  <si>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</si>
  <si>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</si>
  <si>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</si>
  <si>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</si>
  <si>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</si>
  <si>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</si>
  <si>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</si>
  <si>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</si>
  <si>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</si>
  <si>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</si>
  <si>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</si>
  <si>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</si>
  <si>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</si>
  <si>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</si>
  <si>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</si>
  <si>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</si>
  <si>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</si>
  <si>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</si>
  <si>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</si>
  <si>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</si>
  <si>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</si>
  <si>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</si>
  <si>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</si>
  <si>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</si>
  <si>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</si>
  <si>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</si>
  <si>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</si>
  <si>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</si>
  <si>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</si>
  <si>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</si>
  <si>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</si>
  <si>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</si>
  <si>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</si>
  <si>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</si>
  <si>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</si>
  <si>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</si>
  <si>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</si>
  <si>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</si>
  <si>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</si>
  <si>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</si>
  <si>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</si>
  <si>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</si>
  <si>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</si>
  <si>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</si>
  <si>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</si>
  <si>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</si>
  <si>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</si>
  <si>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</si>
  <si>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</si>
  <si>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</si>
  <si>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</si>
  <si>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</si>
  <si>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</si>
  <si>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</si>
  <si>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</si>
  <si>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</si>
  <si>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</si>
  <si>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</si>
  <si>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</si>
  <si>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</si>
  <si>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</si>
  <si>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</si>
  <si>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</si>
  <si>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</si>
  <si>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</si>
  <si>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</si>
  <si>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</si>
  <si>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</si>
  <si>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</si>
  <si>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</si>
  <si>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</si>
  <si>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</si>
  <si>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</si>
  <si>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</si>
  <si>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</si>
  <si>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</si>
  <si>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</si>
  <si>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</si>
  <si>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</si>
  <si>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</si>
  <si>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</si>
  <si>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</si>
  <si>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</si>
  <si>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</si>
  <si>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</si>
  <si>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</si>
  <si>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</si>
  <si>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</si>
  <si>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</si>
  <si>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</si>
  <si>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</si>
  <si>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</si>
  <si>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</si>
  <si>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</si>
  <si>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</si>
  <si>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</si>
  <si>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</si>
  <si>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</si>
  <si>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</si>
  <si>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</si>
  <si>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</si>
  <si>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</si>
  <si>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</si>
  <si>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</si>
  <si>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</si>
  <si>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</si>
  <si>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</si>
  <si>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</si>
  <si>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</si>
  <si>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</si>
  <si>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</si>
  <si>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</si>
  <si>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</si>
  <si>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</si>
  <si>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</si>
  <si>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</si>
  <si>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</si>
  <si>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</si>
  <si>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</si>
  <si>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</si>
  <si>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</si>
  <si>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</si>
  <si>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</si>
  <si>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</si>
  <si>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</si>
  <si>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</si>
  <si>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</si>
  <si>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</si>
  <si>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</si>
  <si>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</si>
  <si>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</si>
  <si>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</si>
  <si>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</si>
  <si>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</si>
  <si>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</si>
  <si>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</si>
  <si>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</si>
  <si>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</si>
  <si>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</si>
  <si>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</si>
  <si>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</si>
  <si>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</si>
  <si>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</si>
  <si>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</si>
  <si>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</si>
  <si>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</si>
  <si>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</si>
  <si>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</si>
  <si>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</si>
  <si>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</si>
  <si>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</si>
  <si>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</si>
  <si>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</si>
  <si>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</si>
  <si>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</si>
  <si>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</si>
  <si>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</si>
  <si>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</si>
  <si>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</si>
  <si>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</si>
  <si>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</si>
  <si>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</si>
  <si>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</si>
  <si>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</si>
  <si>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</si>
  <si>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</si>
  <si>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</si>
  <si>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</si>
  <si>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</si>
  <si>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</si>
  <si>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</si>
  <si>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</si>
  <si>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</si>
  <si>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</si>
  <si>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</si>
  <si>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</si>
  <si>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</si>
  <si>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</si>
  <si>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</si>
  <si>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</si>
  <si>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</si>
  <si>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</si>
  <si>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</si>
  <si>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</si>
  <si>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</si>
  <si>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</si>
  <si>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</si>
  <si>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</si>
  <si>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</si>
  <si>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</si>
  <si>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</si>
  <si>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</si>
  <si>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</si>
  <si>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</si>
  <si>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</si>
  <si>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</si>
  <si>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</si>
  <si>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</si>
  <si>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</si>
  <si>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</si>
  <si>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</si>
  <si>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</si>
  <si>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</si>
  <si>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</si>
  <si>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</si>
  <si>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</si>
  <si>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</si>
  <si>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</si>
  <si>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</si>
  <si>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</si>
  <si>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</si>
  <si>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</si>
  <si>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</si>
  <si>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</si>
  <si>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</si>
  <si>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</si>
  <si>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</si>
  <si>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</si>
  <si>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</si>
  <si>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</si>
  <si>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</si>
  <si>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</si>
  <si>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</si>
  <si>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</si>
  <si>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</si>
  <si>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</si>
  <si>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</si>
  <si>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</si>
  <si>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</si>
  <si>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</si>
  <si>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</si>
  <si>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</si>
  <si>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</si>
  <si>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</si>
  <si>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</si>
  <si>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</si>
  <si>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</si>
  <si>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</si>
  <si>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</si>
  <si>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</si>
  <si>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</si>
  <si>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</si>
  <si>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</si>
  <si>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</si>
  <si>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</si>
  <si>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</si>
  <si>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</si>
  <si>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</si>
  <si>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</si>
  <si>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</si>
  <si>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</si>
  <si>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</si>
  <si>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</si>
  <si>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</si>
  <si>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</si>
  <si>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</si>
  <si>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</si>
  <si>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</si>
  <si>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</si>
  <si>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</si>
  <si>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</si>
  <si>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</si>
  <si>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</si>
  <si>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</si>
  <si>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</si>
  <si>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</si>
  <si>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</si>
  <si>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</si>
  <si>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</si>
  <si>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</si>
  <si>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</si>
  <si>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</si>
  <si>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</si>
  <si>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</si>
  <si>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</si>
  <si>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</si>
  <si>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</si>
  <si>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</si>
  <si>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</si>
  <si>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</si>
  <si>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</si>
  <si>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</si>
  <si>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</si>
  <si>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</si>
  <si>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</si>
  <si>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</si>
  <si>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</si>
  <si>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</si>
  <si>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</si>
  <si>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</si>
  <si>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</si>
  <si>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</si>
  <si>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</si>
  <si>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</si>
  <si>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</si>
  <si>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</si>
  <si>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</si>
  <si>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</si>
  <si>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</si>
  <si>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</si>
  <si>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</si>
  <si>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</si>
  <si>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</si>
  <si>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</si>
  <si>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</si>
  <si>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</si>
  <si>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</si>
  <si>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</si>
  <si>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</si>
  <si>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</si>
  <si>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</si>
  <si>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</si>
  <si>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</si>
  <si>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</si>
  <si>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</si>
  <si>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</si>
  <si>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</si>
  <si>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</si>
  <si>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</si>
  <si>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</si>
  <si>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</si>
  <si>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</si>
  <si>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</si>
  <si>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</si>
  <si>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</si>
  <si>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</si>
  <si>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</si>
  <si>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</si>
  <si>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</si>
  <si>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</si>
  <si>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</si>
  <si>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</si>
  <si>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</si>
  <si>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</si>
  <si>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</si>
  <si>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</si>
  <si>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</si>
  <si>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</si>
  <si>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</si>
  <si>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</si>
  <si>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</si>
  <si>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</si>
  <si>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</si>
  <si>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</si>
  <si>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</si>
  <si>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</si>
  <si>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</si>
  <si>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</si>
  <si>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</si>
  <si>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</si>
  <si>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</si>
  <si>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</si>
  <si>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</si>
  <si>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</si>
  <si>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</si>
  <si>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</si>
  <si>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</si>
  <si>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</si>
  <si>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</si>
  <si>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</si>
  <si>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</si>
  <si>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</si>
  <si>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</si>
  <si>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</si>
  <si>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</si>
  <si>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</si>
  <si>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</si>
  <si>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</si>
  <si>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</si>
  <si>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</si>
  <si>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</si>
  <si>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</si>
  <si>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</si>
  <si>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</si>
  <si>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</si>
  <si>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</si>
  <si>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</si>
  <si>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</si>
  <si>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</si>
  <si>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</si>
  <si>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</si>
  <si>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</si>
  <si>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</si>
  <si>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</si>
  <si>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</si>
  <si>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</si>
  <si>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</si>
  <si>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</si>
  <si>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</si>
  <si>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</si>
  <si>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</si>
  <si>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</si>
  <si>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</si>
  <si>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</si>
  <si>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</si>
  <si>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</si>
  <si>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</si>
  <si>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</si>
  <si>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</si>
  <si>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</si>
  <si>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</si>
  <si>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</si>
  <si>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</si>
  <si>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</si>
  <si>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</si>
  <si>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</si>
  <si>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</si>
  <si>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</si>
  <si>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</si>
  <si>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</si>
  <si>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</si>
  <si>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</si>
  <si>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</si>
  <si>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</si>
  <si>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</si>
  <si>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</si>
  <si>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</si>
  <si>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</si>
  <si>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</si>
  <si>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</si>
  <si>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</si>
  <si>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</si>
  <si>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</si>
  <si>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</si>
  <si>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</si>
  <si>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</si>
  <si>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</si>
  <si>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</si>
  <si>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</si>
  <si>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</si>
  <si>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</si>
  <si>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</si>
  <si>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</si>
  <si>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</si>
  <si>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</si>
  <si>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</si>
  <si>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</si>
  <si>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</si>
  <si>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</si>
  <si>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</si>
  <si>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</si>
  <si>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</si>
  <si>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</si>
  <si>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</si>
  <si>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</si>
  <si>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</si>
  <si>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</si>
  <si>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</si>
  <si>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</si>
  <si>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</si>
  <si>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</si>
  <si>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</si>
  <si>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</si>
  <si>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</si>
  <si>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</si>
  <si>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</si>
  <si>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</si>
  <si>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</si>
  <si>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</si>
  <si>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</si>
  <si>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</si>
  <si>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</si>
  <si>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</si>
  <si>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</si>
  <si>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</si>
  <si>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</si>
  <si>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</si>
  <si>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</si>
  <si>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</si>
  <si>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</si>
  <si>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</si>
  <si>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</si>
  <si>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</si>
  <si>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</si>
  <si>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</si>
  <si>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</si>
  <si>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</si>
  <si>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</si>
  <si>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</si>
  <si>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</si>
  <si>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</si>
  <si>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</si>
  <si>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</si>
  <si>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</si>
  <si>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</si>
  <si>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</si>
  <si>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</si>
  <si>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</si>
  <si>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</si>
  <si>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</si>
  <si>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</si>
  <si>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</si>
  <si>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</si>
  <si>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</si>
  <si>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</si>
  <si>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</si>
  <si>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</si>
  <si>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</si>
  <si>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</si>
  <si>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</si>
  <si>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</si>
  <si>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</si>
  <si>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</si>
  <si>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</si>
  <si>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</si>
  <si>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</si>
  <si>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</si>
  <si>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</si>
  <si>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</si>
  <si>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</si>
  <si>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</si>
  <si>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</si>
  <si>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</si>
  <si>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</si>
  <si>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</si>
  <si>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</si>
  <si>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</si>
  <si>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</si>
  <si>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</si>
  <si>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</si>
  <si>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</si>
  <si>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</si>
  <si>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</si>
  <si>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</si>
  <si>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</si>
  <si>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</si>
  <si>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</si>
  <si>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</si>
  <si>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</si>
  <si>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</si>
  <si>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</si>
  <si>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</si>
  <si>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</si>
  <si>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</si>
  <si>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</si>
  <si>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</si>
  <si>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</si>
  <si>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</si>
  <si>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</si>
  <si>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</si>
  <si>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</si>
  <si>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</si>
  <si>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</si>
  <si>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</si>
  <si>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</si>
  <si>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</si>
  <si>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</si>
  <si>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</si>
  <si>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</si>
  <si>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</si>
  <si>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</si>
  <si>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</si>
  <si>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</si>
  <si>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</si>
  <si>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</si>
  <si>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</si>
  <si>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</si>
  <si>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</si>
  <si>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</si>
  <si>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</si>
  <si>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</si>
  <si>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</si>
  <si>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</si>
  <si>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</si>
  <si>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</si>
  <si>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</si>
  <si>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</si>
  <si>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</si>
  <si>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</si>
  <si>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</si>
  <si>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</si>
  <si>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</si>
  <si>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</si>
  <si>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</si>
  <si>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</si>
  <si>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</si>
  <si>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</si>
  <si>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</si>
  <si>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</si>
  <si>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</si>
  <si>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</si>
  <si>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</si>
  <si>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</si>
  <si>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</si>
  <si>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</si>
  <si>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</si>
  <si>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</si>
  <si>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</si>
  <si>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</si>
  <si>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</si>
  <si>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</si>
  <si>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</si>
  <si>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</si>
  <si>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</si>
  <si>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</si>
  <si>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</si>
  <si>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</si>
  <si>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</si>
  <si>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</si>
  <si>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</si>
  <si>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</si>
  <si>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</si>
  <si>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</si>
  <si>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</si>
  <si>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</si>
  <si>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</si>
  <si>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</si>
  <si>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</si>
  <si>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</si>
  <si>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</si>
  <si>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</si>
  <si>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</si>
  <si>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</si>
  <si>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</si>
  <si>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</si>
  <si>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</si>
  <si>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</si>
  <si>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</si>
  <si>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</si>
  <si>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</si>
  <si>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</si>
  <si>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</si>
  <si>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</si>
  <si>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</si>
  <si>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</si>
  <si>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</si>
  <si>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</si>
  <si>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</si>
  <si>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</si>
  <si>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</si>
  <si>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</si>
  <si>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</si>
  <si>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</si>
  <si>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</si>
  <si>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</si>
  <si>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</si>
  <si>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</si>
  <si>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</si>
  <si>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</si>
  <si>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</si>
  <si>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</si>
  <si>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</si>
  <si>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</si>
  <si>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</si>
  <si>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</si>
  <si>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</si>
  <si>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</si>
  <si>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</si>
  <si>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</si>
  <si>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</si>
  <si>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</si>
  <si>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</si>
  <si>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</si>
  <si>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</si>
  <si>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</si>
  <si>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</si>
  <si>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</si>
  <si>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</si>
  <si>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</si>
  <si>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</si>
  <si>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</si>
  <si>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</si>
  <si>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</si>
  <si>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</si>
  <si>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</si>
  <si>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</si>
  <si>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</si>
  <si>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</si>
  <si>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</si>
  <si>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</si>
  <si>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</si>
  <si>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</si>
  <si>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</si>
  <si>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</si>
  <si>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</si>
  <si>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</si>
  <si>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</si>
  <si>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</si>
  <si>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</si>
  <si>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</si>
  <si>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</si>
  <si>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</si>
  <si>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</si>
  <si>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</si>
  <si>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</si>
  <si>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</si>
  <si>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</si>
  <si>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</si>
  <si>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</si>
  <si>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</si>
  <si>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</si>
  <si>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</si>
  <si>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</si>
  <si>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</si>
  <si>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</si>
  <si>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</si>
  <si>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</si>
  <si>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</si>
  <si>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</si>
  <si>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</si>
  <si>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</si>
  <si>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</si>
  <si>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</si>
  <si>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</si>
  <si>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</si>
  <si>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</si>
  <si>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</si>
  <si>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</si>
  <si>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</si>
  <si>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</si>
  <si>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</si>
  <si>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</si>
  <si>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</si>
  <si>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</si>
  <si>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</si>
  <si>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</si>
  <si>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</si>
  <si>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</si>
  <si>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</si>
  <si>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</si>
  <si>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</si>
  <si>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</si>
  <si>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</si>
  <si>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</si>
  <si>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</si>
  <si>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</si>
  <si>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</si>
  <si>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</si>
  <si>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</si>
  <si>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</si>
  <si>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</si>
  <si>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</si>
  <si>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</si>
  <si>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</si>
  <si>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</si>
  <si>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</si>
  <si>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</si>
  <si>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</si>
  <si>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</si>
  <si>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</si>
  <si>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</si>
  <si>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</si>
  <si>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</si>
  <si>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</si>
  <si>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</si>
  <si>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</si>
  <si>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</si>
  <si>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</si>
  <si>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</si>
  <si>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</si>
  <si>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</si>
  <si>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</si>
  <si>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</si>
  <si>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</si>
  <si>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</si>
  <si>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</si>
  <si>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</si>
  <si>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</si>
  <si>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</si>
  <si>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</si>
  <si>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</si>
  <si>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</si>
  <si>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</si>
  <si>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</si>
  <si>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</si>
  <si>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</si>
  <si>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</si>
  <si>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</si>
  <si>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</si>
  <si>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</si>
  <si>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</si>
  <si>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</si>
  <si>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</si>
  <si>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</si>
  <si>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</si>
  <si>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</si>
  <si>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</si>
  <si>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</si>
  <si>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</si>
  <si>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</si>
  <si>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</si>
  <si>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</si>
  <si>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</si>
  <si>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</si>
  <si>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</si>
  <si>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</si>
  <si>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</si>
  <si>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</si>
  <si>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</si>
  <si>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</si>
  <si>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</si>
  <si>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</si>
  <si>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</si>
  <si>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</si>
  <si>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</si>
  <si>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</si>
  <si>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</si>
  <si>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</si>
  <si>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</si>
  <si>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</si>
  <si>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</si>
  <si>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</si>
  <si>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</si>
  <si>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</si>
  <si>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</si>
  <si>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</si>
  <si>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</si>
  <si>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</si>
  <si>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</si>
  <si>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</si>
  <si>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</si>
  <si>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</si>
  <si>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</si>
  <si>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</si>
  <si>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</si>
  <si>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</si>
  <si>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</si>
  <si>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</si>
  <si>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</si>
  <si>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</si>
  <si>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</si>
  <si>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</si>
  <si>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</si>
  <si>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</si>
  <si>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</si>
  <si>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</si>
  <si>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</si>
  <si>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</si>
  <si>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</si>
  <si>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</si>
  <si>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</si>
  <si>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</si>
  <si>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</si>
  <si>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</si>
  <si>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</si>
  <si>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</si>
  <si>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</si>
  <si>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</si>
  <si>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</si>
  <si>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</si>
  <si>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</si>
  <si>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</si>
  <si>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</si>
  <si>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</si>
  <si>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</si>
  <si>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</si>
  <si>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</si>
  <si>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</si>
  <si>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</si>
  <si>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</si>
  <si>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</si>
  <si>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</si>
  <si>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</si>
  <si>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</si>
  <si>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</si>
  <si>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</si>
  <si>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</si>
  <si>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</si>
  <si>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</si>
  <si>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</si>
  <si>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</si>
  <si>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</si>
  <si>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</si>
  <si>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</si>
  <si>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</si>
  <si>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</si>
  <si>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</si>
  <si>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</si>
  <si>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</si>
  <si>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</si>
  <si>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</si>
  <si>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</si>
  <si>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</si>
  <si>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</si>
  <si>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</si>
  <si>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</si>
  <si>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</si>
  <si>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</si>
  <si>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</si>
  <si>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</si>
  <si>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</si>
  <si>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</si>
  <si>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</si>
  <si>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</si>
  <si>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</si>
  <si>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</si>
  <si>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</si>
  <si>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</si>
  <si>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</si>
  <si>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</si>
  <si>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</si>
  <si>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</si>
  <si>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</si>
  <si>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</si>
  <si>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</si>
  <si>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</si>
  <si>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</si>
  <si>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</si>
  <si>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</si>
  <si>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</si>
  <si>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</si>
  <si>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</si>
  <si>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</si>
  <si>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</si>
  <si>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</si>
  <si>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</si>
  <si>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</si>
  <si>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</si>
  <si>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</si>
  <si>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</si>
  <si>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</si>
  <si>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</si>
  <si>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</si>
  <si>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</si>
  <si>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</si>
  <si>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</si>
  <si>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</si>
  <si>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</si>
  <si>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</si>
  <si>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</si>
  <si>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</si>
  <si>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</si>
  <si>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</si>
  <si>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</si>
  <si>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</si>
  <si>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</si>
  <si>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</si>
  <si>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</si>
  <si>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</si>
  <si>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</si>
  <si>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</si>
  <si>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</si>
  <si>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</si>
  <si>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</si>
  <si>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</si>
  <si>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</si>
  <si>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</si>
  <si>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</si>
  <si>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</si>
  <si>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</si>
  <si>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</si>
  <si>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</si>
  <si>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</si>
  <si>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</si>
  <si>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</si>
  <si>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</si>
  <si>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</si>
  <si>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</si>
  <si>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</si>
  <si>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</si>
  <si>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</si>
  <si>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</si>
  <si>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</si>
  <si>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</si>
  <si>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</si>
  <si>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</si>
  <si>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</si>
  <si>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</si>
  <si>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</si>
  <si>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</si>
  <si>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</si>
  <si>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</si>
  <si>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</si>
  <si>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</si>
  <si>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</si>
  <si>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</si>
  <si>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</si>
  <si>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</si>
  <si>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</si>
  <si>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</si>
  <si>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</si>
  <si>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</si>
  <si>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</si>
  <si>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</si>
  <si>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</si>
  <si>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</si>
  <si>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</si>
  <si>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</si>
  <si>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</si>
  <si>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</si>
  <si>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</si>
  <si>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</si>
  <si>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</si>
  <si>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</si>
  <si>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</si>
  <si>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</si>
  <si>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</si>
  <si>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</si>
  <si>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</si>
  <si>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</si>
  <si>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</si>
  <si>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</si>
  <si>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</si>
  <si>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</si>
  <si>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</si>
  <si>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</si>
  <si>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</si>
  <si>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</si>
  <si>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</si>
  <si>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</si>
  <si>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</si>
  <si>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</si>
  <si>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</si>
  <si>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</si>
  <si>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</si>
  <si>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</si>
  <si>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</si>
  <si>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</si>
  <si>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</si>
  <si>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</si>
  <si>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</si>
  <si>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</si>
  <si>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</si>
  <si>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</si>
  <si>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</si>
  <si>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</si>
  <si>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</si>
  <si>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</si>
  <si>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</si>
  <si>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</si>
  <si>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</si>
  <si>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</si>
  <si>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</si>
  <si>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</si>
  <si>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</si>
  <si>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</si>
  <si>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</si>
  <si>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</si>
  <si>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</si>
  <si>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</si>
  <si>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</si>
  <si>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</si>
  <si>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</si>
  <si>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</si>
  <si>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</si>
  <si>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</si>
  <si>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</si>
  <si>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</si>
  <si>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</si>
  <si>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</si>
  <si>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</si>
  <si>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</si>
  <si>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</si>
  <si>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</si>
  <si>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</si>
  <si>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</si>
  <si>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</si>
  <si>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</si>
  <si>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</si>
  <si>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</si>
  <si>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</si>
  <si>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</si>
  <si>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</si>
  <si>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</si>
  <si>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</si>
  <si>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</si>
  <si>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</si>
  <si>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</si>
  <si>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</si>
  <si>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</si>
  <si>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</si>
  <si>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</si>
  <si>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</si>
  <si>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</si>
  <si>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</si>
  <si>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</si>
  <si>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</si>
  <si>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</si>
  <si>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</si>
  <si>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</si>
  <si>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</si>
  <si>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</si>
  <si>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</si>
  <si>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</si>
  <si>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</si>
  <si>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</si>
  <si>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</si>
  <si>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</si>
  <si>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</si>
  <si>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</si>
  <si>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</si>
  <si>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</si>
  <si>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</si>
  <si>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</si>
  <si>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</si>
  <si>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</si>
  <si>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</si>
  <si>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</si>
  <si>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</si>
  <si>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</si>
  <si>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</si>
  <si>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</si>
  <si>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</si>
  <si>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</si>
  <si>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</si>
  <si>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</si>
  <si>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</si>
  <si>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</si>
  <si>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</si>
  <si>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</si>
  <si>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</si>
  <si>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</si>
  <si>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</si>
  <si>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</si>
  <si>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</si>
  <si>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</si>
  <si>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</si>
  <si>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</si>
  <si>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</si>
  <si>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</si>
  <si>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</si>
  <si>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</si>
  <si>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</si>
  <si>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</si>
  <si>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</si>
  <si>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</si>
  <si>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</si>
  <si>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</si>
  <si>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</si>
  <si>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</si>
  <si>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</si>
  <si>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</si>
  <si>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</si>
  <si>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</si>
  <si>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</si>
  <si>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</si>
  <si>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</si>
  <si>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</si>
  <si>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</si>
  <si>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</si>
  <si>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</si>
  <si>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</si>
  <si>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</si>
  <si>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</si>
  <si>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</si>
  <si>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</si>
  <si>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</si>
  <si>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</si>
  <si>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</si>
  <si>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</si>
  <si>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</si>
  <si>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</si>
  <si>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</si>
  <si>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</si>
  <si>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</si>
  <si>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</si>
  <si>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</si>
  <si>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</si>
  <si>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</si>
  <si>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</si>
  <si>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</si>
  <si>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</si>
  <si>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</si>
  <si>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</si>
  <si>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</si>
  <si>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</si>
  <si>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</si>
  <si>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</si>
  <si>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</si>
  <si>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</si>
  <si>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</si>
  <si>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</si>
  <si>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</si>
  <si>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</si>
  <si>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</si>
  <si>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</si>
  <si>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</si>
  <si>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</si>
  <si>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</si>
  <si>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</si>
  <si>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</si>
  <si>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</si>
  <si>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</si>
  <si>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</si>
  <si>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</si>
  <si>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</si>
  <si>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</si>
  <si>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</si>
  <si>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</si>
  <si>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</si>
  <si>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</si>
  <si>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</si>
  <si>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</si>
  <si>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</si>
  <si>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</si>
  <si>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</si>
  <si>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</si>
  <si>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</si>
  <si>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</si>
  <si>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</si>
  <si>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</si>
  <si>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</si>
  <si>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</si>
  <si>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</si>
  <si>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</si>
  <si>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</si>
  <si>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</si>
  <si>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</si>
  <si>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</si>
  <si>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</si>
  <si>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</si>
  <si>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</si>
  <si>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</si>
  <si>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</si>
  <si>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</si>
  <si>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</si>
  <si>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</si>
  <si>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</si>
  <si>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</si>
  <si>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</si>
  <si>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</si>
  <si>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</si>
  <si>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</si>
  <si>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</si>
  <si>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</si>
  <si>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</si>
  <si>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</si>
  <si>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</si>
  <si>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</si>
  <si>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</si>
  <si>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</si>
  <si>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</si>
  <si>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</si>
  <si>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</si>
  <si>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</si>
  <si>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</si>
  <si>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</si>
  <si>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</si>
  <si>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</si>
  <si>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</si>
  <si>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</si>
  <si>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</si>
  <si>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</si>
  <si>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</si>
  <si>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</si>
  <si>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</si>
  <si>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</si>
  <si>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</si>
  <si>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</si>
  <si>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</si>
  <si>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</si>
  <si>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</si>
  <si>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</si>
  <si>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</si>
  <si>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</si>
  <si>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</si>
  <si>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</si>
  <si>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</si>
  <si>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</si>
  <si>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</si>
  <si>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</si>
  <si>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</si>
  <si>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</si>
  <si>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</si>
  <si>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</si>
  <si>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</si>
  <si>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</si>
  <si>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</si>
  <si>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</si>
  <si>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</si>
  <si>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</si>
  <si>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</si>
  <si>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</si>
  <si>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</si>
  <si>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</si>
  <si>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</si>
  <si>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</si>
  <si>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</si>
  <si>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</si>
  <si>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</si>
  <si>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</si>
  <si>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</si>
  <si>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</si>
  <si>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</si>
  <si>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</si>
  <si>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</si>
  <si>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</si>
  <si>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</si>
  <si>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</si>
  <si>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</si>
  <si>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</si>
  <si>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</si>
  <si>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</si>
  <si>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</si>
  <si>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</si>
  <si>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</si>
  <si>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</si>
  <si>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</si>
  <si>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</si>
  <si>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</si>
  <si>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</si>
  <si>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</si>
  <si>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</si>
  <si>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</si>
  <si>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</si>
  <si>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</si>
  <si>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</si>
  <si>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</si>
  <si>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</si>
  <si>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</si>
  <si>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</si>
  <si>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</si>
  <si>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</si>
  <si>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</si>
  <si>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</si>
  <si>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</si>
  <si>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</si>
  <si>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</si>
  <si>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</si>
  <si>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</si>
  <si>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</si>
  <si>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</si>
  <si>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</si>
  <si>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</si>
  <si>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</si>
  <si>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</si>
  <si>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</si>
  <si>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</si>
  <si>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</si>
  <si>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</si>
  <si>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</si>
  <si>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</si>
  <si>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</si>
  <si>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</si>
  <si>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</si>
  <si>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</si>
  <si>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</si>
  <si>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</si>
  <si>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</si>
  <si>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</si>
  <si>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</si>
  <si>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</si>
  <si>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</si>
  <si>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</si>
  <si>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</si>
  <si>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</si>
  <si>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</si>
  <si>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</si>
  <si>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</si>
  <si>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</si>
  <si>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</si>
  <si>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</si>
  <si>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</si>
  <si>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</si>
  <si>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</si>
  <si>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</si>
  <si>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</si>
  <si>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</si>
  <si>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</si>
  <si>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</si>
  <si>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</si>
  <si>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</si>
  <si>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</si>
  <si>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</si>
  <si>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</si>
  <si>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</si>
  <si>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</si>
  <si>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</si>
  <si>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</si>
  <si>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</si>
  <si>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</si>
  <si>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</si>
  <si>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</si>
  <si>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</si>
  <si>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</si>
  <si>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</si>
  <si>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</si>
  <si>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</si>
  <si>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</si>
  <si>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</si>
  <si>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</si>
  <si>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</si>
  <si>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</si>
  <si>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</si>
  <si>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</si>
  <si>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</si>
  <si>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</si>
  <si>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</si>
  <si>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</si>
  <si>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</si>
  <si>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</si>
  <si>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</si>
  <si>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</si>
  <si>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</si>
  <si>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</si>
  <si>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</si>
  <si>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</si>
  <si>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</si>
  <si>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</si>
  <si>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</si>
  <si>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</si>
  <si>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</si>
  <si>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</si>
  <si>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</si>
  <si>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</si>
  <si>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</si>
  <si>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</si>
  <si>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</si>
  <si>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</si>
  <si>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</si>
  <si>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</si>
  <si>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</si>
  <si>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</si>
  <si>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</si>
  <si>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</si>
  <si>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</si>
  <si>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</si>
  <si>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</si>
  <si>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</si>
  <si>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</si>
  <si>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</si>
  <si>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</si>
  <si>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</si>
  <si>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</si>
  <si>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</si>
  <si>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</si>
  <si>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</si>
  <si>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</si>
  <si>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</si>
  <si>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</si>
  <si>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</si>
  <si>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</si>
  <si>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</si>
  <si>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</si>
  <si>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</si>
  <si>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</si>
  <si>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</si>
  <si>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</si>
  <si>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</si>
  <si>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</si>
  <si>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</si>
  <si>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</si>
  <si>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</si>
  <si>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</si>
  <si>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</si>
  <si>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</si>
  <si>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</si>
  <si>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</si>
  <si>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</si>
  <si>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</si>
  <si>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</si>
  <si>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</si>
  <si>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</si>
  <si>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</si>
  <si>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</si>
  <si>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</si>
  <si>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</si>
  <si>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</si>
  <si>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</si>
  <si>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</si>
  <si>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</si>
  <si>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</si>
  <si>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</si>
  <si>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</si>
  <si>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</si>
  <si>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</si>
  <si>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</si>
  <si>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</si>
  <si>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</si>
  <si>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</si>
  <si>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</si>
  <si>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</si>
  <si>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</si>
  <si>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</si>
  <si>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</si>
  <si>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</si>
  <si>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</si>
  <si>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</si>
  <si>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</si>
  <si>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</si>
  <si>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</si>
  <si>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</si>
  <si>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</si>
  <si>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</si>
  <si>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</si>
  <si>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</si>
  <si>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</si>
  <si>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</si>
  <si>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</si>
  <si>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</si>
  <si>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</si>
  <si>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</si>
  <si>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</si>
  <si>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</si>
  <si>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</si>
  <si>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</si>
  <si>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</si>
  <si>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</si>
  <si>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</si>
  <si>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</si>
  <si>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</si>
  <si>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</si>
  <si>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</si>
  <si>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</si>
  <si>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</si>
  <si>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</si>
  <si>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</si>
  <si>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</si>
  <si>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</si>
  <si>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</si>
  <si>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</si>
  <si>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</si>
  <si>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</si>
  <si>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</si>
  <si>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</si>
  <si>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</si>
  <si>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</si>
  <si>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</si>
  <si>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</si>
  <si>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</si>
  <si>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</si>
  <si>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</si>
  <si>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</si>
  <si>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</si>
  <si>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</si>
  <si>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</si>
  <si>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</si>
  <si>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</si>
  <si>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</si>
  <si>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</si>
  <si>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</si>
  <si>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</si>
  <si>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</si>
  <si>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</si>
  <si>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</si>
  <si>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</si>
  <si>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</si>
  <si>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</si>
  <si>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</si>
  <si>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</si>
  <si>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</si>
  <si>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</si>
  <si>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</si>
  <si>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</si>
  <si>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</si>
  <si>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</si>
  <si>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</si>
  <si>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</si>
  <si>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</si>
  <si>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</si>
  <si>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</si>
  <si>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</si>
  <si>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</si>
  <si>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</si>
  <si>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</si>
  <si>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</si>
  <si>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</si>
  <si>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</si>
  <si>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</si>
  <si>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</si>
  <si>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</si>
  <si>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</si>
  <si>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</si>
  <si>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</si>
  <si>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</si>
  <si>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</si>
  <si>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</si>
  <si>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</si>
  <si>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</si>
  <si>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</si>
  <si>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</si>
  <si>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</si>
  <si>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</si>
  <si>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</si>
  <si>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</si>
  <si>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</si>
  <si>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</si>
  <si>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</si>
  <si>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</si>
  <si>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</si>
  <si>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</si>
  <si>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</si>
  <si>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</si>
  <si>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</si>
  <si>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</si>
  <si>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</si>
  <si>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</si>
  <si>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</si>
  <si>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</si>
  <si>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</si>
  <si>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</si>
  <si>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</si>
  <si>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</si>
  <si>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</si>
  <si>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</si>
  <si>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</si>
  <si>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</si>
  <si>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</si>
  <si>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</si>
  <si>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</si>
  <si>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</si>
  <si>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</si>
  <si>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</si>
  <si>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</si>
  <si>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</si>
  <si>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</si>
  <si>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</si>
  <si>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</si>
  <si>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</si>
  <si>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</si>
  <si>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</si>
  <si>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</si>
  <si>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</si>
  <si>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</si>
  <si>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</si>
  <si>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</si>
  <si>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</si>
  <si>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</si>
  <si>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</si>
  <si>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</si>
  <si>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</si>
  <si>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</si>
  <si>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</si>
  <si>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</si>
  <si>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</si>
  <si>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</si>
  <si>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</si>
  <si>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</si>
  <si>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</si>
  <si>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</si>
  <si>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</si>
  <si>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</si>
  <si>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</si>
  <si>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</si>
  <si>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</si>
  <si>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</si>
  <si>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</si>
  <si>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</si>
  <si>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</si>
  <si>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</si>
  <si>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</si>
  <si>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</si>
  <si>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</si>
  <si>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</si>
  <si>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</si>
  <si>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</si>
  <si>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</si>
  <si>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</si>
  <si>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</si>
  <si>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</si>
  <si>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</si>
  <si>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</si>
  <si>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</si>
  <si>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</si>
  <si>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</si>
  <si>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</si>
  <si>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</si>
  <si>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</si>
  <si>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</si>
  <si>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</si>
  <si>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</si>
  <si>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</si>
  <si>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</si>
  <si>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</si>
  <si>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</si>
  <si>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</si>
  <si>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</si>
  <si>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</si>
  <si>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</si>
  <si>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</si>
  <si>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</si>
  <si>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</si>
  <si>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</si>
  <si>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</si>
  <si>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</si>
  <si>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</si>
  <si>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</si>
  <si>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</si>
  <si>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</si>
  <si>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</si>
  <si>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</si>
  <si>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</si>
  <si>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</si>
  <si>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</si>
  <si>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</si>
  <si>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</si>
  <si>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</si>
  <si>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</si>
  <si>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</si>
  <si>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</si>
  <si>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</si>
  <si>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</si>
  <si>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</si>
  <si>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</si>
  <si>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</si>
  <si>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</si>
  <si>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</si>
  <si>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</si>
  <si>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</si>
  <si>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</si>
  <si>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</si>
  <si>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</si>
  <si>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</si>
  <si>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</si>
  <si>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</si>
  <si>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</si>
  <si>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</si>
  <si>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</si>
  <si>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</si>
  <si>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</si>
  <si>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</si>
  <si>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</si>
  <si>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</si>
  <si>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</si>
  <si>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</si>
  <si>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</si>
  <si>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</si>
  <si>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</si>
  <si>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</si>
  <si>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</si>
  <si>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</si>
  <si>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</si>
  <si>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</si>
  <si>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</si>
  <si>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</si>
  <si>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</si>
  <si>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</si>
  <si>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</si>
  <si>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</si>
  <si>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</si>
  <si>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</si>
  <si>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</si>
  <si>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</si>
  <si>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</si>
  <si>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</si>
  <si>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</si>
  <si>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</si>
  <si>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</si>
  <si>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</si>
  <si>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</si>
  <si>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</si>
  <si>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</si>
  <si>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</si>
  <si>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</si>
  <si>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</si>
  <si>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</si>
  <si>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</si>
  <si>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</si>
  <si>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</si>
  <si>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</si>
  <si>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</si>
  <si>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</si>
  <si>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</si>
  <si>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</si>
  <si>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</si>
  <si>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</si>
  <si>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</si>
  <si>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</si>
  <si>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</si>
  <si>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</si>
  <si>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</si>
  <si>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</si>
  <si>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</si>
  <si>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</si>
  <si>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</si>
  <si>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</si>
  <si>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</si>
  <si>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</si>
  <si>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</si>
  <si>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</si>
  <si>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</si>
  <si>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</si>
  <si>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</si>
  <si>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</si>
  <si>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</si>
  <si>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</si>
  <si>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</si>
  <si>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</si>
  <si>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</si>
  <si>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</si>
  <si>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</si>
  <si>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</si>
  <si>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</si>
  <si>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</si>
  <si>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</si>
  <si>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</si>
  <si>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</si>
  <si>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</si>
  <si>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</si>
  <si>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</si>
  <si>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</si>
  <si>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</si>
  <si>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</si>
  <si>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</si>
  <si>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</si>
  <si>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</si>
  <si>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</si>
  <si>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</si>
  <si>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</si>
  <si>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</si>
  <si>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</si>
  <si>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</si>
  <si>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</si>
  <si>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</si>
  <si>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</si>
  <si>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</si>
  <si>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</si>
  <si>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</si>
  <si>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</si>
  <si>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</si>
  <si>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</si>
  <si>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</si>
  <si>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</si>
  <si>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</si>
  <si>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</si>
  <si>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</si>
  <si>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</si>
  <si>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</si>
  <si>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</si>
  <si>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</si>
  <si>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</si>
  <si>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</si>
  <si>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</si>
  <si>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</si>
  <si>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</si>
  <si>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</si>
  <si>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</si>
  <si>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</si>
  <si>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</si>
  <si>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</si>
  <si>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</si>
  <si>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</si>
  <si>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</si>
  <si>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</si>
  <si>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</si>
  <si>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</si>
  <si>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</si>
  <si>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</si>
  <si>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</si>
  <si>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</si>
  <si>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</si>
  <si>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</si>
  <si>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</si>
  <si>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</si>
  <si>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</si>
  <si>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</si>
  <si>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</si>
  <si>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</si>
  <si>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</si>
  <si>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</si>
  <si>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</si>
  <si>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</si>
  <si>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</si>
  <si>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</si>
  <si>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</si>
  <si>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</si>
  <si>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</si>
  <si>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</si>
  <si>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</si>
  <si>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</si>
  <si>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</si>
  <si>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</si>
  <si>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</si>
  <si>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</si>
  <si>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</si>
  <si>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</si>
  <si>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</si>
  <si>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</si>
  <si>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</si>
  <si>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</si>
  <si>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</si>
  <si>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</si>
  <si>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</si>
  <si>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</si>
  <si>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</si>
  <si>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</si>
  <si>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</si>
  <si>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</si>
  <si>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</si>
  <si>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</si>
  <si>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</si>
  <si>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</si>
  <si>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</si>
  <si>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</si>
  <si>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</si>
  <si>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</si>
  <si>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</si>
  <si>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</si>
  <si>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</si>
  <si>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</si>
  <si>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</si>
  <si>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</si>
  <si>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</si>
  <si>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</si>
  <si>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</si>
  <si>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</si>
  <si>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</si>
  <si>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</si>
  <si>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</si>
  <si>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</si>
  <si>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</si>
  <si>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</si>
  <si>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</si>
  <si>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</si>
  <si>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</si>
  <si>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</si>
  <si>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</si>
  <si>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</si>
  <si>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</si>
  <si>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</si>
  <si>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</si>
  <si>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</si>
  <si>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</si>
  <si>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</si>
  <si>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</si>
  <si>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</si>
  <si>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</si>
  <si>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</si>
  <si>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</si>
  <si>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</si>
  <si>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</si>
  <si>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</si>
  <si>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</si>
  <si>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</si>
  <si>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</si>
  <si>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</si>
  <si>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</si>
  <si>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</si>
  <si>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</si>
  <si>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</si>
  <si>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</si>
  <si>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</si>
  <si>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</si>
  <si>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</si>
  <si>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</si>
  <si>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</si>
  <si>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</si>
  <si>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</si>
  <si>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</si>
  <si>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</si>
  <si>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</si>
  <si>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</si>
  <si>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</si>
  <si>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</si>
  <si>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</si>
  <si>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</si>
  <si>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</si>
  <si>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</si>
  <si>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</si>
  <si>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</si>
  <si>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</si>
  <si>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</si>
  <si>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</si>
  <si>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</si>
  <si>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</si>
  <si>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</si>
  <si>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</si>
  <si>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</si>
  <si>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</si>
  <si>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</si>
  <si>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</si>
  <si>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</si>
  <si>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</si>
  <si>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</si>
  <si>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</si>
  <si>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</si>
  <si>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</si>
  <si>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</si>
  <si>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</si>
  <si>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</si>
  <si>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</si>
  <si>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</si>
  <si>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</si>
  <si>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</si>
  <si>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</si>
  <si>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</si>
  <si>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</si>
  <si>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</si>
  <si>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</si>
  <si>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</si>
  <si>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</si>
  <si>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</si>
  <si>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</si>
  <si>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</si>
  <si>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</si>
  <si>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</si>
  <si>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</si>
  <si>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</si>
  <si>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</si>
  <si>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</si>
  <si>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</si>
  <si>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</si>
  <si>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</si>
  <si>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</si>
  <si>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</si>
  <si>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</si>
  <si>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</si>
  <si>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</si>
  <si>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</si>
  <si>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</si>
  <si>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</si>
  <si>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</si>
  <si>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</si>
  <si>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</si>
  <si>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</si>
  <si>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</si>
  <si>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</si>
  <si>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</si>
  <si>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</si>
  <si>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</si>
  <si>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</si>
  <si>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</si>
  <si>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</si>
  <si>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</si>
  <si>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</si>
  <si>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</si>
  <si>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</si>
  <si>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</si>
  <si>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</si>
  <si>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</si>
  <si>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</si>
  <si>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</si>
  <si>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</si>
  <si>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</si>
  <si>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</si>
  <si>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</si>
  <si>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</si>
  <si>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</si>
  <si>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</si>
  <si>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</si>
  <si>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</si>
  <si>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</si>
  <si>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</si>
  <si>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</si>
  <si>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</si>
  <si>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</si>
  <si>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</si>
  <si>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</si>
  <si>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</si>
  <si>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</si>
  <si>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</si>
  <si>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</si>
  <si>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</si>
  <si>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</si>
  <si>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</si>
  <si>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</si>
  <si>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</si>
  <si>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</si>
  <si>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</si>
  <si>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</si>
  <si>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</si>
  <si>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</si>
  <si>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</si>
  <si>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</si>
  <si>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</si>
  <si>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</si>
  <si>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</si>
  <si>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</si>
  <si>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</si>
  <si>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</si>
  <si>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</si>
  <si>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</si>
  <si>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</si>
  <si>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</si>
  <si>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</si>
  <si>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</si>
  <si>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</si>
  <si>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</si>
  <si>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</si>
  <si>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</si>
  <si>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</si>
  <si>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</si>
  <si>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</si>
  <si>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</si>
  <si>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</si>
  <si>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</si>
  <si>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</si>
  <si>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</si>
  <si>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</si>
  <si>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</si>
  <si>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</si>
  <si>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</si>
  <si>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</si>
  <si>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</si>
  <si>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</si>
  <si>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</si>
  <si>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</si>
  <si>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</si>
  <si>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</si>
  <si>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</si>
  <si>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</si>
  <si>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</si>
  <si>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</si>
  <si>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</si>
  <si>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</si>
  <si>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</si>
  <si>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</si>
  <si>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</si>
  <si>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</si>
  <si>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</si>
  <si>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</si>
  <si>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</si>
  <si>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</si>
  <si>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</si>
  <si>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</si>
  <si>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</si>
  <si>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</si>
  <si>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</si>
  <si>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</si>
  <si>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</si>
  <si>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</si>
  <si>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</si>
  <si>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</si>
  <si>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</si>
  <si>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</si>
  <si>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</si>
  <si>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</si>
  <si>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</si>
  <si>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</si>
  <si>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</si>
  <si>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</si>
  <si>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</si>
  <si>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</si>
  <si>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</si>
  <si>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</si>
  <si>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</si>
  <si>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</si>
  <si>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</si>
  <si>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</si>
  <si>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</si>
  <si>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</si>
  <si>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</si>
  <si>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</si>
  <si>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</si>
  <si>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</si>
  <si>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</si>
  <si>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</si>
  <si>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</si>
  <si>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</si>
  <si>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</si>
  <si>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</si>
  <si>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</si>
  <si>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</si>
  <si>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</si>
  <si>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</si>
  <si>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</si>
  <si>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</si>
  <si>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</si>
  <si>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</si>
  <si>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</si>
  <si>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</si>
  <si>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</si>
  <si>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</si>
  <si>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</si>
  <si>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</si>
  <si>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</si>
  <si>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</si>
  <si>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</si>
  <si>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</si>
  <si>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</si>
  <si>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</si>
  <si>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</si>
  <si>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</si>
  <si>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</si>
  <si>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</si>
  <si>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</si>
  <si>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</si>
  <si>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</si>
  <si>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</si>
  <si>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</si>
  <si>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</si>
  <si>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</si>
  <si>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</si>
  <si>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</si>
  <si>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</si>
  <si>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</si>
  <si>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</si>
  <si>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</si>
  <si>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</si>
  <si>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</si>
  <si>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</si>
  <si>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</si>
  <si>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</si>
  <si>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</si>
  <si>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</si>
  <si>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</si>
  <si>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</si>
  <si>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</si>
  <si>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</si>
  <si>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</si>
  <si>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</si>
  <si>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</si>
  <si>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</si>
  <si>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</si>
  <si>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</si>
  <si>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</si>
  <si>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</si>
  <si>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</si>
  <si>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</si>
  <si>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</si>
  <si>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</si>
  <si>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</si>
  <si>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</si>
  <si>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</si>
  <si>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</si>
  <si>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</si>
  <si>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</si>
  <si>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</si>
  <si>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</si>
  <si>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</si>
  <si>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</si>
  <si>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</si>
  <si>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</si>
  <si>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</si>
  <si>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</si>
  <si>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</si>
  <si>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</si>
  <si>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</si>
  <si>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</si>
  <si>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</si>
  <si>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</si>
  <si>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</si>
  <si>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</si>
  <si>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</si>
  <si>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</si>
  <si>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</si>
  <si>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</si>
  <si>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</si>
  <si>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</si>
  <si>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</si>
  <si>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</si>
  <si>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</si>
  <si>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</si>
  <si>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</si>
  <si>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</si>
  <si>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</si>
  <si>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</si>
  <si>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</si>
  <si>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</si>
  <si>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</si>
  <si>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</si>
  <si>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</si>
  <si>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</si>
  <si>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</si>
  <si>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</si>
  <si>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</si>
  <si>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</si>
  <si>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</si>
  <si>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</si>
  <si>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</si>
  <si>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</si>
  <si>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</si>
  <si>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</si>
  <si>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</si>
  <si>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</si>
  <si>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</si>
  <si>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</si>
  <si>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</si>
  <si>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</si>
  <si>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</si>
  <si>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</si>
  <si>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</si>
  <si>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</si>
  <si>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</si>
  <si>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</si>
  <si>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</si>
  <si>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</si>
  <si>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</si>
  <si>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</si>
  <si>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</si>
  <si>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</si>
  <si>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</si>
  <si>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</si>
  <si>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</si>
  <si>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</si>
  <si>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</si>
  <si>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</si>
  <si>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</si>
  <si>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</si>
  <si>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</si>
  <si>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</si>
  <si>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</si>
  <si>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</si>
  <si>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</si>
  <si>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</si>
  <si>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</si>
  <si>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</si>
  <si>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</si>
  <si>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</si>
  <si>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</si>
  <si>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</si>
  <si>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</si>
  <si>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</si>
  <si>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</si>
  <si>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</si>
  <si>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</si>
  <si>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</si>
  <si>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</si>
  <si>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</si>
  <si>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</si>
  <si>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</si>
  <si>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</si>
  <si>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</si>
  <si>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</si>
  <si>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</si>
  <si>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</si>
  <si>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</si>
  <si>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</si>
  <si>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</si>
  <si>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</si>
  <si>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</si>
  <si>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</si>
  <si>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</si>
  <si>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</si>
  <si>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</si>
  <si>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</si>
  <si>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</si>
  <si>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</si>
  <si>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</si>
  <si>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</si>
  <si>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</si>
  <si>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</si>
  <si>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</si>
  <si>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</si>
  <si>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</si>
  <si>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</si>
  <si>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</si>
  <si>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</si>
  <si>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</si>
  <si>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</si>
  <si>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</si>
  <si>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</si>
  <si>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</si>
  <si>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</si>
  <si>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</si>
  <si>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</si>
  <si>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</si>
  <si>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</si>
  <si>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</si>
  <si>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</si>
  <si>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</si>
  <si>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</si>
  <si>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</si>
  <si>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</si>
  <si>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</si>
  <si>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</si>
  <si>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</si>
  <si>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</si>
  <si>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</si>
  <si>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</si>
  <si>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</si>
  <si>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</si>
  <si>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</si>
  <si>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</si>
  <si>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</si>
  <si>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</si>
  <si>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</si>
  <si>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</si>
  <si>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</si>
  <si>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</si>
  <si>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</si>
  <si>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</si>
  <si>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</si>
  <si>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</si>
  <si>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</si>
  <si>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</si>
  <si>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</si>
  <si>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</si>
  <si>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</si>
  <si>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</si>
  <si>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</si>
  <si>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</si>
  <si>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</si>
  <si>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</si>
  <si>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</si>
  <si>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</si>
  <si>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</si>
  <si>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</si>
  <si>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</si>
  <si>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</si>
  <si>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</si>
  <si>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</si>
  <si>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</si>
  <si>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</si>
  <si>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</si>
  <si>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</si>
  <si>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</si>
  <si>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</si>
  <si>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</si>
  <si>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</si>
  <si>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</si>
  <si>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</si>
  <si>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</si>
  <si>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</si>
  <si>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</si>
  <si>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</si>
  <si>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</si>
  <si>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</si>
  <si>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</si>
  <si>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</si>
  <si>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</si>
  <si>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</si>
  <si>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</si>
  <si>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</si>
  <si>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</si>
  <si>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</si>
  <si>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</si>
  <si>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</si>
  <si>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</si>
  <si>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</si>
  <si>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</si>
  <si>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</si>
  <si>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</si>
  <si>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</si>
  <si>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</si>
  <si>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</si>
  <si>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</si>
  <si>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</si>
  <si>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</si>
  <si>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</si>
  <si>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</si>
  <si>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</si>
  <si>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</si>
  <si>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</si>
  <si>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</si>
  <si>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</si>
  <si>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</si>
  <si>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</si>
  <si>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</si>
  <si>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</si>
  <si>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</si>
  <si>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</si>
  <si>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</si>
  <si>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</si>
  <si>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</si>
  <si>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</si>
  <si>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</si>
  <si>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</si>
  <si>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</si>
  <si>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</si>
  <si>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</si>
  <si>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</si>
  <si>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</si>
  <si>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</si>
  <si>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</si>
  <si>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</si>
  <si>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</si>
  <si>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</si>
  <si>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</si>
  <si>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</si>
  <si>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</si>
  <si>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</si>
  <si>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</si>
  <si>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</si>
  <si>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</si>
  <si>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</si>
  <si>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</si>
  <si>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</si>
  <si>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</si>
  <si>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</si>
  <si>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</si>
  <si>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</si>
  <si>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</si>
  <si>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</si>
  <si>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</si>
  <si>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</si>
  <si>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</si>
  <si>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</si>
  <si>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</si>
  <si>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</si>
  <si>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</si>
  <si>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</si>
  <si>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</si>
  <si>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</si>
  <si>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</si>
  <si>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</si>
  <si>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</si>
  <si>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</si>
  <si>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</si>
  <si>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</si>
  <si>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</si>
  <si>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</si>
  <si>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</si>
  <si>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</si>
  <si>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</si>
  <si>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</si>
  <si>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</si>
  <si>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</si>
  <si>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</si>
  <si>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</si>
  <si>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</si>
  <si>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</si>
  <si>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</si>
  <si>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</si>
  <si>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</si>
  <si>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</si>
  <si>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</si>
  <si>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</si>
  <si>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</si>
  <si>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</si>
  <si>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</si>
  <si>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</si>
  <si>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</si>
  <si>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</si>
  <si>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</si>
  <si>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</si>
  <si>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</si>
  <si>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</si>
  <si>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</si>
  <si>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</si>
  <si>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</si>
  <si>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</si>
  <si>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</si>
  <si>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</si>
  <si>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</si>
  <si>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</si>
  <si>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</si>
  <si>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</si>
  <si>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</si>
  <si>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</si>
  <si>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</si>
  <si>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</si>
  <si>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</si>
  <si>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</si>
  <si>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</si>
  <si>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</si>
  <si>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</si>
  <si>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</si>
  <si>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</si>
  <si>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</si>
  <si>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</si>
  <si>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</si>
  <si>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</si>
  <si>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</si>
  <si>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</si>
  <si>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</si>
  <si>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</si>
  <si>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</si>
  <si>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</si>
  <si>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</si>
  <si>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</si>
  <si>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</si>
  <si>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</si>
  <si>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</si>
  <si>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</si>
  <si>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</si>
  <si>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</si>
  <si>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</si>
  <si>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</si>
  <si>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</si>
  <si>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</si>
  <si>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</si>
  <si>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</si>
  <si>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</si>
  <si>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</si>
  <si>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</si>
  <si>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</si>
  <si>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</si>
  <si>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</si>
  <si>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</si>
  <si>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</si>
  <si>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</si>
  <si>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</si>
  <si>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</si>
  <si>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</si>
  <si>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</si>
  <si>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</si>
  <si>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</si>
  <si>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</si>
  <si>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</si>
  <si>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</si>
  <si>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</si>
  <si>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</si>
  <si>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</si>
  <si>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</si>
  <si>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</si>
  <si>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</si>
  <si>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</si>
  <si>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</si>
  <si>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</si>
  <si>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</si>
  <si>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</si>
  <si>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</si>
  <si>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</si>
  <si>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</si>
  <si>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</si>
  <si>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</si>
  <si>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</si>
  <si>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</si>
  <si>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</si>
  <si>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</si>
  <si>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</si>
  <si>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</si>
  <si>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</si>
  <si>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</si>
  <si>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</si>
  <si>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</si>
  <si>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</si>
  <si>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</si>
  <si>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</si>
  <si>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</si>
  <si>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</si>
  <si>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</si>
  <si>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</si>
  <si>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</si>
  <si>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</si>
  <si>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</si>
  <si>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</si>
  <si>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</si>
  <si>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</si>
  <si>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</si>
  <si>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</si>
  <si>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</si>
  <si>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</si>
  <si>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</si>
  <si>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</si>
  <si>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</si>
  <si>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</si>
  <si>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</si>
  <si>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</si>
  <si>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</si>
  <si>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</si>
  <si>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</si>
  <si>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</si>
  <si>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</si>
  <si>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</si>
  <si>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</si>
  <si>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</si>
  <si>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</si>
  <si>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</si>
  <si>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</si>
  <si>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</si>
  <si>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</si>
  <si>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</si>
  <si>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</si>
  <si>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</si>
  <si>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</si>
  <si>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</si>
  <si>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</si>
  <si>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</si>
  <si>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</si>
  <si>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</si>
  <si>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</si>
  <si>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</si>
  <si>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</si>
  <si>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</si>
  <si>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</si>
  <si>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</si>
  <si>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</si>
  <si>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</si>
  <si>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</si>
  <si>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</si>
  <si>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</si>
  <si>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</si>
  <si>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</si>
  <si>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</si>
  <si>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</si>
  <si>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</si>
  <si>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</si>
  <si>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</si>
  <si>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</si>
  <si>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</si>
  <si>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</si>
  <si>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</si>
  <si>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</si>
  <si>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</si>
  <si>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</si>
  <si>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</si>
  <si>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</si>
  <si>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</si>
  <si>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</si>
  <si>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</si>
  <si>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</si>
  <si>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</si>
  <si>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</si>
  <si>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</si>
  <si>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</si>
  <si>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</si>
  <si>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</si>
  <si>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</si>
  <si>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</si>
  <si>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</si>
  <si>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</si>
  <si>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</si>
  <si>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</si>
  <si>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</si>
  <si>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</si>
  <si>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</si>
  <si>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</si>
  <si>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</si>
  <si>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</si>
  <si>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</si>
  <si>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</si>
  <si>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</si>
  <si>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</si>
  <si>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</si>
  <si>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</si>
  <si>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</si>
  <si>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</si>
  <si>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</si>
  <si>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</si>
  <si>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</si>
  <si>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</si>
  <si>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</si>
  <si>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</si>
  <si>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</si>
  <si>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</si>
  <si>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</si>
  <si>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</si>
  <si>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</si>
  <si>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</si>
  <si>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</si>
  <si>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</si>
  <si>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</si>
  <si>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</si>
  <si>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</si>
  <si>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</si>
  <si>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</si>
  <si>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</si>
  <si>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</si>
  <si>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</si>
  <si>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</si>
  <si>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</si>
  <si>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</si>
  <si>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</si>
  <si>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</si>
  <si>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</si>
  <si>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</si>
  <si>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</si>
  <si>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</si>
  <si>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</si>
  <si>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</si>
  <si>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</si>
  <si>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</si>
  <si>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</si>
  <si>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</si>
  <si>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</si>
  <si>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</si>
  <si>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</si>
  <si>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</si>
  <si>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</si>
  <si>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</si>
  <si>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</si>
  <si>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</si>
  <si>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</si>
  <si>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</si>
  <si>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</si>
  <si>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</si>
  <si>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</si>
  <si>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</si>
  <si>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</si>
  <si>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</si>
  <si>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</si>
  <si>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</si>
  <si>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</si>
  <si>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</si>
  <si>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</si>
  <si>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</si>
  <si>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</si>
  <si>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</si>
  <si>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</si>
  <si>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</si>
  <si>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</si>
  <si>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</si>
  <si>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</si>
  <si>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</si>
  <si>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</si>
  <si>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</si>
  <si>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</si>
  <si>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</si>
  <si>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</si>
  <si>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</si>
  <si>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</si>
  <si>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</si>
  <si>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</si>
  <si>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</si>
  <si>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</si>
  <si>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</si>
  <si>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</si>
  <si>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</si>
  <si>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</si>
  <si>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</si>
  <si>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</si>
  <si>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</si>
  <si>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</si>
  <si>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</si>
  <si>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</si>
  <si>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</si>
  <si>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</si>
  <si>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</si>
  <si>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</si>
  <si>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</si>
  <si>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</si>
  <si>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</si>
  <si>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</si>
  <si>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</si>
  <si>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</si>
  <si>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</si>
  <si>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</si>
  <si>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</si>
  <si>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</si>
  <si>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</si>
  <si>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</si>
  <si>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</si>
  <si>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</si>
  <si>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</si>
  <si>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</si>
  <si>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</si>
  <si>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</si>
  <si>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</si>
  <si>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</si>
  <si>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</si>
  <si>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</si>
  <si>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</si>
  <si>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</si>
  <si>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</si>
  <si>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</si>
  <si>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</si>
  <si>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</si>
  <si>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</si>
  <si>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</si>
  <si>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</si>
  <si>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</si>
  <si>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</si>
  <si>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</si>
  <si>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</si>
  <si>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</si>
  <si>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</si>
  <si>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</si>
  <si>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</si>
  <si>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</si>
  <si>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</si>
  <si>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</si>
  <si>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</si>
  <si>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</si>
  <si>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</si>
  <si>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</si>
  <si>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</si>
  <si>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</si>
  <si>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</si>
  <si>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</si>
  <si>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</si>
  <si>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</si>
  <si>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</si>
  <si>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</si>
  <si>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</si>
  <si>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</si>
  <si>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</si>
  <si>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</si>
  <si>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</si>
  <si>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</si>
  <si>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</si>
  <si>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</si>
  <si>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</si>
  <si>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</si>
  <si>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</si>
  <si>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</si>
  <si>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</si>
  <si>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</si>
  <si>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</si>
  <si>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</si>
  <si>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</si>
  <si>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</si>
  <si>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</si>
  <si>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</si>
  <si>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</si>
  <si>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</si>
  <si>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</si>
  <si>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</si>
  <si>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</si>
  <si>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</si>
  <si>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</si>
  <si>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</si>
  <si>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</si>
  <si>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</si>
  <si>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</si>
  <si>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</si>
  <si>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</si>
  <si>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</si>
  <si>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</si>
  <si>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</si>
  <si>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</si>
  <si>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</si>
  <si>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</si>
  <si>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</si>
  <si>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</si>
  <si>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</si>
  <si>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</si>
  <si>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</si>
  <si>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</si>
  <si>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</si>
  <si>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</si>
  <si>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</si>
  <si>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</si>
  <si>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</si>
  <si>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</si>
  <si>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</si>
  <si>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</si>
  <si>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</si>
  <si>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</si>
  <si>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</si>
  <si>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</si>
  <si>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</si>
  <si>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</si>
  <si>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</si>
  <si>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</si>
  <si>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</si>
  <si>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</si>
  <si>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</si>
  <si>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</si>
  <si>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</si>
  <si>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</si>
  <si>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</si>
  <si>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</si>
  <si>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</si>
  <si>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</si>
  <si>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</si>
  <si>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</si>
  <si>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</si>
  <si>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</si>
  <si>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</si>
  <si>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</si>
  <si>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</si>
  <si>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</si>
  <si>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</si>
  <si>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</si>
  <si>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</si>
  <si>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</si>
  <si>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</si>
  <si>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</si>
  <si>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</si>
  <si>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</si>
  <si>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</si>
  <si>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</si>
  <si>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</si>
  <si>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</si>
  <si>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</si>
  <si>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</si>
  <si>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</si>
  <si>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</si>
  <si>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</si>
  <si>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</si>
  <si>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</si>
  <si>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</si>
  <si>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</si>
  <si>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</si>
  <si>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</si>
  <si>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</si>
  <si>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</si>
  <si>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</si>
  <si>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</si>
  <si>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</si>
  <si>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</si>
  <si>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</si>
  <si>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</si>
  <si>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</si>
  <si>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</si>
  <si>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</si>
  <si>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</si>
  <si>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</si>
  <si>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</si>
  <si>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</si>
  <si>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</si>
  <si>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</si>
  <si>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</si>
  <si>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</si>
  <si>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</si>
  <si>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</si>
  <si>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</si>
  <si>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</si>
  <si>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</si>
  <si>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</si>
  <si>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</si>
  <si>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</si>
  <si>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</si>
  <si>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</si>
  <si>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</si>
  <si>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</si>
  <si>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</si>
  <si>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</si>
  <si>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</si>
  <si>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</si>
  <si>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</si>
  <si>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</si>
  <si>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</si>
  <si>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</si>
  <si>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</si>
  <si>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</si>
  <si>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</si>
  <si>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</si>
  <si>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</si>
  <si>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</si>
  <si>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</si>
  <si>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</si>
  <si>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</si>
  <si>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</si>
  <si>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</si>
  <si>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</si>
  <si>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</si>
  <si>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</si>
  <si>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</si>
  <si>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</si>
  <si>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</si>
  <si>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</si>
  <si>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</si>
  <si>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</si>
  <si>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</si>
  <si>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</si>
  <si>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</si>
  <si>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</si>
  <si>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</si>
  <si>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</si>
  <si>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</si>
  <si>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</si>
  <si>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</si>
  <si>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</si>
  <si>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</si>
  <si>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</si>
  <si>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</si>
  <si>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</si>
  <si>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</si>
  <si>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</si>
  <si>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</si>
  <si>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</si>
  <si>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</si>
  <si>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</si>
  <si>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</si>
  <si>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</si>
  <si>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</si>
  <si>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</si>
  <si>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</si>
  <si>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</si>
  <si>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</si>
  <si>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</si>
  <si>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</si>
  <si>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</si>
  <si>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</si>
  <si>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</si>
  <si>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</si>
  <si>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</si>
  <si>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</si>
  <si>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</si>
  <si>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</si>
  <si>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</si>
  <si>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</si>
  <si>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</si>
  <si>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</si>
  <si>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</si>
  <si>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</si>
  <si>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</si>
  <si>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</si>
  <si>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</si>
  <si>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</si>
  <si>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</si>
  <si>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</si>
  <si>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</si>
  <si>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</si>
  <si>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</si>
  <si>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</si>
  <si>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</si>
  <si>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</si>
  <si>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</si>
  <si>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</si>
  <si>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</si>
  <si>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</si>
  <si>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</si>
  <si>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</si>
  <si>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</si>
  <si>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</si>
  <si>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</si>
  <si>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</si>
  <si>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</si>
  <si>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</si>
  <si>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</si>
  <si>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</si>
  <si>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</si>
  <si>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</si>
  <si>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</si>
  <si>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</si>
  <si>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</si>
  <si>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</si>
  <si>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</si>
  <si>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</si>
  <si>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</si>
  <si>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</si>
  <si>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</si>
  <si>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</si>
  <si>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</si>
  <si>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</si>
  <si>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</si>
  <si>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</si>
  <si>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</si>
  <si>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</si>
  <si>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</si>
  <si>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</si>
  <si>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</si>
  <si>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</si>
  <si>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</si>
  <si>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</si>
  <si>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</si>
  <si>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</si>
  <si>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</si>
  <si>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</si>
  <si>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</si>
  <si>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</si>
  <si>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</si>
  <si>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</si>
  <si>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</si>
  <si>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</si>
  <si>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</si>
  <si>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</si>
  <si>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</si>
  <si>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</si>
  <si>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</si>
  <si>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</si>
  <si>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</si>
  <si>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</si>
  <si>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</si>
  <si>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</si>
  <si>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</si>
  <si>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</si>
  <si>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</si>
  <si>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</si>
  <si>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</si>
  <si>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</si>
  <si>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</si>
  <si>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</si>
  <si>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</si>
  <si>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</si>
  <si>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</si>
  <si>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</si>
  <si>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</si>
  <si>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</si>
  <si>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</si>
  <si>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</si>
  <si>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</si>
  <si>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</si>
  <si>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</si>
  <si>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</si>
  <si>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</si>
  <si>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</si>
  <si>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</si>
  <si>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</si>
  <si>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</si>
  <si>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</si>
  <si>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</si>
  <si>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</si>
  <si>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</si>
  <si>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</si>
  <si>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</si>
  <si>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</si>
  <si>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</si>
  <si>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</si>
  <si>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</si>
  <si>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</si>
  <si>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</si>
  <si>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</si>
  <si>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</si>
  <si>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</si>
  <si>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</si>
  <si>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</si>
  <si>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</si>
  <si>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</si>
  <si>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</si>
  <si>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</si>
  <si>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</si>
  <si>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</si>
  <si>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</si>
  <si>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</si>
  <si>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</si>
  <si>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</si>
  <si>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</si>
  <si>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</si>
  <si>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</si>
  <si>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</si>
  <si>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</si>
  <si>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</si>
  <si>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</si>
  <si>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</si>
  <si>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</si>
  <si>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</si>
  <si>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</si>
  <si>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</si>
  <si>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</si>
  <si>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</si>
  <si>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</si>
  <si>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</si>
  <si>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</si>
  <si>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</si>
  <si>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</si>
  <si>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</si>
  <si>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</si>
  <si>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</si>
  <si>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</si>
  <si>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</si>
  <si>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</si>
  <si>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</si>
  <si>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</si>
  <si>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</si>
  <si>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</si>
  <si>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</si>
  <si>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</si>
  <si>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</si>
  <si>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</si>
  <si>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</si>
  <si>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</si>
  <si>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</si>
  <si>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</si>
  <si>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</si>
  <si>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</si>
  <si>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</si>
  <si>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</si>
  <si>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</si>
  <si>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</si>
  <si>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</si>
  <si>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</si>
  <si>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</si>
  <si>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</si>
  <si>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</si>
  <si>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</si>
  <si>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</si>
  <si>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</si>
  <si>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</si>
  <si>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</si>
  <si>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</si>
  <si>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</si>
  <si>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</si>
  <si>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</si>
  <si>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</si>
  <si>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</si>
  <si>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</si>
  <si>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</si>
  <si>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</si>
  <si>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</si>
  <si>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</si>
  <si>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</si>
  <si>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</si>
  <si>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</si>
  <si>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</si>
  <si>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</si>
  <si>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</si>
  <si>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</si>
  <si>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</si>
  <si>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</si>
  <si>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</si>
  <si>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</si>
  <si>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</si>
  <si>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</si>
  <si>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</si>
  <si>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</si>
  <si>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</si>
  <si>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</si>
  <si>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</si>
  <si>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</si>
  <si>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</si>
  <si>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</si>
  <si>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</si>
  <si>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</si>
  <si>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</si>
  <si>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</si>
  <si>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</si>
  <si>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</si>
  <si>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</si>
  <si>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</si>
  <si>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</si>
  <si>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</si>
  <si>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</si>
  <si>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</si>
  <si>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</si>
  <si>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</si>
  <si>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</si>
  <si>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</si>
  <si>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</si>
  <si>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</si>
  <si>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</si>
  <si>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</si>
  <si>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</si>
  <si>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</si>
  <si>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</si>
  <si>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</si>
  <si>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</si>
  <si>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</si>
  <si>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</si>
  <si>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</si>
  <si>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</si>
  <si>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</si>
  <si>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</si>
  <si>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</si>
  <si>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</si>
  <si>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</si>
  <si>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</si>
  <si>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</si>
  <si>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</si>
  <si>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</si>
  <si>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</si>
  <si>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</si>
  <si>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</si>
  <si>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</si>
  <si>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</si>
  <si>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</si>
  <si>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</si>
  <si>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</si>
  <si>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</si>
  <si>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</si>
  <si>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</si>
  <si>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</si>
  <si>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</si>
  <si>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</si>
  <si>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</si>
  <si>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</si>
  <si>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</si>
  <si>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</si>
  <si>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</si>
  <si>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</si>
  <si>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</si>
  <si>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</si>
  <si>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</si>
  <si>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</si>
  <si>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</si>
  <si>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</si>
  <si>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</si>
  <si>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</si>
  <si>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</si>
  <si>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</si>
  <si>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</si>
  <si>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</si>
  <si>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</si>
  <si>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</si>
  <si>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</si>
  <si>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</si>
  <si>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</si>
  <si>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</si>
  <si>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</si>
  <si>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</si>
  <si>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</si>
  <si>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</si>
  <si>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</si>
  <si>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</si>
  <si>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</si>
  <si>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</si>
  <si>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</si>
  <si>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</si>
  <si>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</si>
  <si>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</si>
  <si>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</si>
  <si>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</si>
  <si>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</si>
  <si>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</si>
  <si>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</si>
  <si>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</si>
  <si>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</si>
  <si>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</si>
  <si>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</si>
  <si>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</si>
  <si>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</si>
  <si>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</si>
  <si>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</si>
  <si>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</si>
  <si>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</si>
  <si>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</si>
  <si>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</si>
  <si>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</si>
  <si>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</si>
  <si>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</si>
  <si>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</si>
  <si>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</si>
  <si>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</si>
  <si>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</si>
  <si>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</si>
  <si>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</si>
  <si>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</si>
  <si>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</si>
  <si>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</si>
  <si>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</si>
  <si>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</si>
  <si>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</si>
  <si>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</si>
  <si>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</si>
  <si>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</si>
  <si>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</si>
  <si>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</si>
  <si>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</si>
  <si>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</si>
  <si>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</si>
  <si>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</si>
  <si>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</si>
  <si>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</si>
  <si>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</si>
  <si>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</si>
  <si>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</si>
  <si>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</si>
  <si>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</si>
  <si>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</si>
  <si>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</si>
  <si>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</si>
  <si>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</si>
  <si>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</si>
  <si>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</si>
  <si>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</si>
  <si>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</si>
  <si>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</si>
  <si>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</si>
  <si>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</si>
  <si>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</si>
  <si>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</si>
  <si>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</si>
  <si>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</si>
  <si>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</si>
  <si>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</si>
  <si>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</si>
  <si>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</si>
  <si>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</si>
  <si>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</si>
  <si>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</si>
  <si>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</si>
  <si>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</si>
  <si>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</si>
  <si>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</si>
  <si>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</si>
  <si>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</si>
  <si>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</si>
  <si>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</si>
  <si>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</si>
  <si>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</si>
  <si>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</si>
  <si>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</si>
  <si>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</si>
  <si>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</si>
  <si>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</si>
  <si>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</si>
  <si>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</si>
  <si>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</si>
  <si>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</si>
  <si>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</si>
  <si>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</si>
  <si>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</si>
  <si>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</si>
  <si>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</si>
  <si>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</si>
  <si>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</si>
  <si>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</si>
  <si>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</si>
  <si>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</si>
  <si>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</si>
  <si>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</si>
  <si>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</si>
  <si>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</si>
  <si>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</si>
  <si>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</si>
  <si>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</si>
  <si>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</si>
  <si>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</si>
  <si>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</si>
  <si>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</si>
  <si>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</si>
  <si>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</si>
  <si>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</si>
  <si>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</si>
  <si>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</si>
  <si>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</si>
  <si>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</si>
  <si>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</si>
  <si>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</si>
  <si>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</si>
  <si>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</si>
  <si>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</si>
  <si>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</si>
  <si>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</si>
  <si>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</si>
  <si>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</si>
  <si>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</si>
  <si>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</si>
  <si>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</si>
  <si>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</si>
  <si>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</si>
  <si>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</si>
  <si>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</si>
  <si>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</si>
  <si>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</si>
  <si>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</si>
  <si>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</si>
  <si>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</si>
  <si>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</si>
  <si>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</si>
  <si>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</si>
  <si>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</si>
  <si>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</si>
  <si>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</si>
  <si>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</si>
  <si>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</si>
  <si>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</si>
  <si>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</si>
  <si>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</si>
  <si>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</si>
  <si>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</si>
  <si>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</si>
  <si>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</si>
  <si>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</si>
  <si>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</si>
  <si>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</si>
  <si>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</si>
  <si>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</si>
  <si>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</si>
  <si>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</si>
  <si>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</si>
  <si>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</si>
  <si>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</si>
  <si>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</si>
  <si>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</si>
  <si>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</si>
  <si>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</si>
  <si>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</si>
  <si>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</si>
  <si>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</si>
  <si>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</si>
  <si>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</si>
  <si>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</si>
  <si>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</si>
  <si>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</si>
  <si>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</si>
  <si>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</si>
  <si>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</si>
  <si>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</si>
  <si>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</si>
  <si>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</si>
  <si>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</si>
  <si>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</si>
  <si>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</si>
  <si>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</si>
  <si>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</si>
  <si>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</si>
  <si>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</si>
  <si>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</si>
  <si>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</si>
  <si>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</si>
  <si>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</si>
  <si>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</si>
  <si>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</si>
  <si>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</si>
  <si>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</si>
  <si>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</si>
  <si>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</si>
  <si>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</si>
  <si>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</si>
  <si>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</si>
  <si>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</si>
  <si>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</si>
  <si>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</si>
  <si>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</si>
  <si>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</si>
  <si>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</si>
  <si>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</si>
  <si>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</si>
  <si>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</si>
  <si>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</si>
  <si>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</si>
  <si>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</si>
  <si>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</si>
  <si>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</si>
  <si>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</si>
  <si>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</si>
  <si>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</si>
  <si>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</si>
  <si>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</si>
  <si>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</si>
  <si>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</si>
  <si>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</si>
  <si>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</si>
  <si>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</si>
  <si>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</si>
  <si>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</si>
  <si>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</si>
  <si>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</si>
  <si>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</si>
  <si>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</si>
  <si>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</si>
  <si>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</si>
  <si>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</si>
  <si>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</si>
  <si>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</si>
  <si>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</si>
  <si>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</si>
  <si>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</si>
  <si>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</si>
  <si>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</si>
  <si>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</si>
  <si>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</si>
  <si>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</si>
  <si>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</si>
  <si>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</si>
  <si>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</si>
  <si>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</si>
  <si>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</si>
  <si>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</si>
  <si>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</si>
  <si>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</si>
  <si>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</si>
  <si>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</si>
  <si>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</si>
  <si>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</si>
  <si>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</si>
  <si>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</si>
  <si>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</si>
  <si>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</si>
  <si>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</si>
  <si>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</si>
  <si>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</si>
  <si>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</si>
  <si>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</si>
  <si>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</si>
  <si>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</si>
  <si>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</si>
  <si>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</si>
  <si>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</si>
  <si>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</si>
  <si>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</si>
  <si>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</si>
  <si>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</si>
  <si>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</si>
  <si>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</si>
  <si>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</si>
  <si>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</si>
  <si>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</si>
  <si>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</si>
  <si>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</si>
  <si>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</si>
  <si>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</si>
  <si>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</si>
  <si>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</si>
  <si>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</si>
  <si>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</si>
  <si>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</si>
  <si>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</si>
  <si>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</si>
  <si>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</si>
  <si>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</si>
  <si>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</si>
  <si>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</si>
  <si>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</si>
  <si>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</si>
  <si>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</si>
  <si>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</si>
  <si>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</si>
  <si>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</si>
  <si>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</si>
  <si>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</si>
  <si>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</si>
  <si>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</si>
  <si>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</si>
  <si>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</si>
  <si>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</si>
  <si>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</si>
  <si>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</si>
  <si>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</si>
  <si>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</si>
  <si>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</si>
  <si>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</si>
  <si>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</si>
  <si>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</si>
  <si>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</si>
  <si>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</si>
  <si>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</si>
  <si>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</si>
  <si>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</si>
  <si>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</si>
  <si>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</si>
  <si>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</si>
  <si>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</si>
  <si>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</si>
  <si>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</si>
  <si>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</si>
  <si>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</si>
  <si>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</si>
  <si>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</si>
  <si>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</si>
  <si>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</si>
  <si>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</si>
  <si>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</si>
  <si>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</si>
  <si>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</si>
  <si>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</si>
  <si>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</si>
  <si>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</si>
  <si>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</si>
  <si>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</si>
  <si>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</si>
  <si>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</si>
  <si>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</si>
  <si>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</si>
  <si>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</si>
  <si>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</si>
  <si>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</si>
  <si>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</si>
  <si>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</si>
  <si>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</si>
  <si>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</si>
  <si>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</si>
  <si>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</si>
  <si>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</si>
  <si>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</si>
  <si>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</si>
  <si>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</si>
  <si>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</si>
  <si>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</si>
  <si>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</si>
  <si>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</si>
  <si>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</si>
  <si>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</si>
  <si>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</si>
  <si>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</si>
  <si>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</si>
  <si>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</si>
  <si>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</si>
  <si>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</si>
  <si>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</si>
  <si>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</si>
  <si>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</si>
  <si>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</si>
  <si>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</si>
  <si>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</si>
  <si>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</si>
  <si>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</si>
  <si>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</si>
  <si>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</si>
  <si>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</si>
  <si>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</si>
  <si>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</si>
  <si>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</si>
  <si>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</si>
  <si>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</si>
  <si>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</si>
  <si>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</si>
  <si>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</si>
  <si>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</si>
  <si>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</si>
  <si>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</si>
  <si>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</si>
  <si>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</si>
  <si>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</si>
  <si>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</si>
  <si>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</si>
  <si>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</si>
  <si>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</si>
  <si>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</si>
  <si>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</si>
  <si>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</si>
  <si>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</si>
  <si>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</si>
  <si>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</si>
  <si>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</si>
  <si>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</si>
  <si>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</si>
  <si>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</si>
  <si>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</si>
  <si>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</si>
  <si>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</si>
  <si>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</si>
  <si>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</si>
  <si>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</si>
  <si>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</si>
  <si>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</si>
  <si>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</si>
  <si>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</si>
  <si>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</si>
  <si>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</si>
  <si>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</si>
  <si>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</si>
  <si>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</si>
  <si>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</si>
  <si>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</si>
  <si>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</si>
  <si>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</si>
  <si>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</si>
  <si>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</si>
  <si>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</si>
  <si>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</si>
  <si>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</si>
  <si>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</si>
  <si>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</si>
  <si>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</si>
  <si>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</si>
  <si>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</si>
  <si>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</si>
  <si>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</si>
  <si>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</si>
  <si>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</si>
  <si>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</si>
  <si>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</si>
  <si>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</si>
  <si>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</si>
  <si>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</si>
  <si>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</si>
  <si>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</si>
  <si>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</si>
  <si>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</si>
  <si>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</si>
  <si>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</si>
  <si>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</si>
  <si>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</si>
  <si>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</si>
  <si>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</si>
  <si>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</si>
  <si>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</si>
  <si>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</si>
  <si>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</si>
  <si>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</si>
  <si>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</si>
  <si>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</si>
  <si>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</si>
  <si>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</si>
  <si>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</si>
  <si>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</si>
  <si>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</si>
  <si>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</si>
  <si>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</si>
  <si>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</si>
  <si>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</si>
  <si>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</si>
  <si>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</si>
  <si>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</si>
  <si>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</si>
  <si>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</si>
  <si>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</si>
  <si>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</si>
  <si>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</si>
  <si>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</si>
  <si>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</si>
  <si>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</si>
  <si>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</si>
  <si>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</si>
  <si>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</si>
  <si>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</si>
  <si>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</si>
  <si>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</si>
  <si>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</si>
  <si>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</si>
  <si>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</si>
  <si>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</si>
  <si>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</si>
  <si>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</si>
  <si>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</si>
  <si>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</si>
  <si>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</si>
  <si>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</si>
  <si>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</si>
  <si>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</si>
  <si>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</si>
  <si>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</si>
  <si>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</si>
  <si>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</si>
  <si>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</si>
  <si>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</si>
  <si>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</si>
  <si>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</si>
  <si>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</si>
  <si>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</si>
  <si>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</si>
  <si>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</si>
  <si>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</si>
  <si>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</si>
  <si>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</si>
  <si>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</si>
  <si>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</si>
  <si>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</si>
  <si>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</si>
  <si>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</si>
  <si>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</si>
  <si>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</si>
  <si>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</si>
  <si>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</si>
  <si>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</si>
  <si>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</si>
  <si>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</si>
  <si>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</si>
  <si>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</si>
  <si>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</si>
  <si>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</si>
  <si>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</si>
  <si>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</si>
  <si>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</si>
  <si>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</si>
  <si>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</si>
  <si>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</si>
  <si>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</si>
  <si>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</si>
  <si>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</si>
  <si>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</si>
  <si>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</si>
  <si>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</si>
  <si>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</si>
  <si>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</si>
  <si>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</si>
  <si>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</si>
  <si>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</si>
  <si>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</si>
  <si>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</si>
  <si>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</si>
  <si>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</si>
  <si>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</si>
  <si>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</si>
  <si>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</si>
  <si>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</si>
  <si>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</si>
  <si>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</si>
  <si>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</si>
  <si>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</si>
  <si>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</si>
  <si>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</si>
  <si>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</si>
  <si>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</si>
  <si>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</si>
  <si>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</si>
  <si>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</si>
  <si>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</si>
  <si>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</si>
  <si>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</si>
  <si>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</si>
  <si>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</si>
  <si>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</si>
  <si>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</si>
  <si>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</si>
  <si>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</si>
  <si>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</si>
  <si>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</si>
  <si>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</si>
  <si>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</si>
  <si>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</si>
  <si>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</si>
  <si>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</si>
  <si>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</si>
  <si>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</si>
  <si>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</si>
  <si>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</si>
  <si>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</si>
  <si>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</si>
  <si>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</si>
  <si>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</si>
  <si>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</si>
  <si>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</si>
  <si>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</si>
  <si>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</si>
  <si>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</si>
  <si>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</si>
  <si>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</si>
  <si>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</si>
  <si>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</si>
  <si>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</si>
  <si>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</si>
  <si>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</si>
  <si>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</si>
  <si>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</si>
  <si>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</si>
  <si>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</si>
  <si>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</si>
  <si>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</si>
  <si>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</si>
  <si>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</si>
  <si>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</si>
  <si>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</si>
  <si>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</si>
  <si>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</si>
  <si>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</si>
  <si>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</si>
  <si>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</si>
  <si>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</si>
  <si>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</si>
  <si>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</si>
  <si>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</si>
  <si>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</si>
  <si>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</si>
  <si>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</si>
  <si>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</si>
  <si>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</si>
  <si>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</si>
  <si>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</si>
  <si>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</si>
  <si>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</si>
  <si>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</si>
  <si>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</si>
  <si>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</si>
  <si>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</si>
  <si>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</si>
  <si>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</si>
  <si>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</si>
  <si>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</si>
  <si>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</si>
  <si>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</si>
  <si>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</si>
  <si>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</si>
  <si>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</si>
  <si>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</si>
  <si>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</si>
  <si>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</si>
  <si>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</si>
  <si>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</si>
  <si>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</si>
  <si>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</si>
  <si>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</si>
  <si>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</si>
  <si>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</si>
  <si>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</si>
  <si>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</si>
  <si>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</si>
  <si>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</si>
  <si>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</si>
  <si>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</si>
  <si>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</si>
  <si>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</si>
  <si>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</si>
  <si>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</si>
  <si>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</si>
  <si>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</si>
  <si>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</si>
  <si>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</si>
  <si>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</si>
  <si>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</si>
  <si>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</si>
  <si>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</si>
  <si>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</si>
  <si>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</si>
  <si>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</si>
  <si>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</si>
  <si>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</si>
  <si>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</si>
  <si>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</si>
  <si>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</si>
  <si>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</si>
  <si>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</si>
  <si>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</si>
  <si>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</si>
  <si>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</si>
  <si>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</si>
  <si>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</si>
  <si>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</si>
  <si>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</si>
  <si>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</si>
  <si>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</si>
  <si>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</si>
  <si>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</si>
  <si>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</si>
  <si>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</si>
  <si>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</si>
  <si>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</si>
  <si>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</si>
  <si>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</si>
  <si>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</si>
  <si>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</si>
  <si>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</si>
  <si>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</si>
  <si>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</si>
  <si>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</si>
  <si>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</si>
  <si>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</si>
  <si>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</si>
  <si>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</si>
  <si>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</si>
  <si>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</si>
  <si>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</si>
  <si>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</si>
  <si>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</si>
  <si>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</si>
  <si>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</si>
  <si>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</si>
  <si>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</si>
  <si>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</si>
  <si>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</si>
  <si>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</si>
  <si>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</si>
  <si>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</si>
  <si>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</si>
  <si>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</si>
  <si>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</si>
  <si>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</si>
  <si>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</si>
  <si>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</si>
  <si>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</si>
  <si>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</si>
  <si>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</si>
  <si>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</si>
  <si>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</si>
  <si>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</si>
  <si>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</si>
  <si>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</si>
  <si>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</si>
  <si>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</si>
  <si>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</si>
  <si>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</si>
  <si>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</si>
  <si>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</si>
  <si>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</si>
  <si>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</si>
  <si>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</si>
  <si>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</si>
  <si>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</si>
  <si>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</si>
  <si>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</si>
  <si>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</si>
  <si>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</si>
  <si>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</si>
  <si>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</si>
  <si>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</si>
  <si>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</si>
  <si>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</si>
  <si>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</si>
  <si>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</si>
  <si>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</si>
  <si>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</si>
  <si>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</si>
  <si>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</si>
  <si>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</si>
  <si>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</si>
  <si>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</si>
  <si>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</si>
  <si>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</si>
  <si>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</si>
  <si>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</si>
  <si>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</si>
  <si>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</si>
  <si>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</si>
  <si>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</si>
  <si>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</si>
  <si>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</si>
  <si>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</si>
  <si>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</si>
  <si>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</si>
  <si>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</si>
  <si>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</si>
  <si>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</si>
  <si>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</si>
  <si>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</si>
  <si>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</si>
  <si>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</si>
  <si>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</si>
  <si>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</si>
  <si>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</si>
  <si>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</si>
  <si>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</si>
  <si>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</si>
  <si>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</si>
  <si>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</si>
  <si>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</si>
  <si>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</si>
  <si>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</si>
  <si>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</si>
  <si>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</si>
  <si>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</si>
  <si>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</si>
  <si>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</si>
  <si>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</si>
  <si>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</si>
  <si>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</si>
  <si>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</si>
  <si>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</si>
  <si>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</si>
  <si>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</si>
  <si>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</si>
  <si>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</si>
  <si>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</si>
  <si>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</si>
  <si>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</si>
  <si>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</si>
  <si>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</si>
  <si>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</si>
  <si>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</si>
  <si>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</si>
  <si>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</si>
  <si>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</si>
  <si>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</si>
  <si>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</si>
  <si>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</si>
  <si>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</si>
  <si>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</si>
  <si>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</si>
  <si>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</si>
  <si>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</si>
  <si>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</si>
  <si>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</si>
  <si>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</si>
  <si>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</si>
  <si>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</si>
  <si>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</si>
  <si>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</si>
  <si>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</si>
  <si>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</si>
  <si>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</si>
  <si>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</si>
  <si>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</si>
  <si>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</si>
  <si>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</si>
  <si>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</si>
  <si>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</si>
  <si>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</si>
  <si>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</si>
  <si>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</si>
  <si>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</si>
  <si>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</si>
  <si>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</si>
  <si>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</si>
  <si>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</si>
  <si>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</si>
  <si>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</si>
  <si>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</si>
  <si>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</si>
  <si>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</si>
  <si>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</si>
  <si>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</si>
  <si>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</si>
  <si>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</si>
  <si>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</si>
  <si>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</si>
  <si>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</si>
  <si>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</si>
  <si>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</si>
  <si>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</si>
  <si>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</si>
  <si>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</si>
  <si>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</si>
  <si>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</si>
  <si>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</si>
  <si>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</si>
  <si>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</si>
  <si>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</si>
  <si>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</si>
  <si>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</si>
  <si>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</si>
  <si>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</si>
  <si>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</si>
  <si>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</si>
  <si>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</si>
  <si>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</si>
  <si>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</si>
  <si>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</si>
  <si>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</si>
  <si>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</si>
  <si>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</si>
  <si>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</si>
  <si>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</si>
  <si>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</si>
  <si>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</si>
  <si>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</si>
  <si>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</si>
  <si>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</si>
  <si>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</si>
  <si>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</si>
  <si>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</si>
  <si>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</si>
  <si>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</si>
  <si>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</si>
  <si>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</si>
  <si>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</si>
  <si>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</si>
  <si>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</si>
  <si>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</si>
  <si>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</si>
  <si>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</si>
  <si>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</si>
  <si>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</si>
  <si>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</si>
  <si>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</si>
  <si>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</si>
  <si>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</si>
  <si>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</si>
  <si>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</si>
  <si>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</si>
  <si>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</si>
  <si>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</si>
  <si>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</si>
  <si>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</si>
  <si>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</si>
  <si>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</si>
  <si>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</si>
  <si>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</si>
  <si>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</si>
  <si>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</si>
  <si>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</si>
  <si>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</si>
  <si>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</si>
  <si>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</si>
  <si>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</si>
  <si>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</si>
  <si>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</si>
  <si>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</si>
  <si>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</si>
  <si>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</si>
  <si>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</si>
  <si>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</si>
  <si>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</si>
  <si>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</si>
  <si>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</si>
  <si>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</si>
  <si>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</si>
  <si>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</si>
  <si>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</si>
  <si>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</si>
  <si>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</si>
  <si>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</si>
  <si>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</si>
  <si>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</si>
  <si>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</si>
  <si>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</si>
  <si>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</si>
  <si>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</si>
  <si>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</si>
  <si>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</si>
  <si>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</si>
  <si>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</si>
  <si>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</si>
  <si>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</si>
  <si>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</si>
  <si>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</si>
  <si>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</si>
  <si>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</si>
  <si>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</si>
  <si>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</si>
  <si>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</si>
  <si>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</si>
  <si>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</si>
  <si>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</si>
  <si>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</si>
  <si>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</si>
  <si>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</si>
  <si>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</si>
  <si>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</si>
  <si>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</si>
  <si>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</si>
  <si>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</si>
  <si>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</si>
  <si>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</si>
  <si>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</si>
  <si>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</si>
  <si>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</si>
  <si>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</si>
  <si>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</si>
  <si>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</si>
  <si>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</si>
  <si>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</si>
  <si>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</si>
  <si>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</si>
  <si>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</si>
  <si>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</si>
  <si>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</si>
  <si>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</si>
  <si>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</si>
  <si>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</si>
  <si>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</si>
  <si>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</si>
  <si>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</si>
  <si>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</si>
  <si>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</si>
  <si>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</si>
  <si>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</si>
  <si>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</si>
  <si>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</si>
  <si>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</si>
  <si>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</si>
  <si>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</si>
  <si>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</si>
  <si>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</si>
  <si>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</si>
  <si>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</si>
  <si>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</si>
  <si>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</si>
  <si>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</si>
  <si>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</si>
  <si>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</si>
  <si>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</si>
  <si>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</si>
  <si>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</si>
  <si>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</si>
  <si>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</si>
  <si>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</si>
  <si>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</si>
  <si>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</si>
  <si>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</si>
  <si>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</si>
  <si>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</si>
  <si>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</si>
  <si>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</si>
  <si>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</si>
  <si>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</si>
  <si>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</si>
  <si>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</si>
  <si>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</si>
  <si>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</si>
  <si>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</si>
  <si>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</si>
  <si>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</si>
  <si>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</si>
  <si>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</si>
  <si>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</si>
  <si>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</si>
  <si>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</si>
  <si>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</si>
  <si>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</si>
  <si>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</si>
  <si>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</si>
  <si>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</si>
  <si>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</si>
  <si>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</si>
  <si>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</si>
  <si>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</si>
  <si>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</si>
  <si>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</si>
  <si>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</si>
  <si>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</si>
  <si>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</si>
  <si>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</si>
  <si>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</si>
  <si>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</si>
  <si>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</si>
  <si>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</si>
  <si>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</si>
  <si>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</si>
  <si>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</si>
  <si>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</si>
  <si>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</si>
  <si>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</si>
  <si>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</si>
  <si>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</si>
  <si>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</si>
  <si>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</si>
  <si>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</si>
  <si>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</si>
  <si>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</si>
  <si>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</si>
  <si>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</si>
  <si>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</si>
  <si>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</si>
  <si>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</si>
  <si>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</si>
  <si>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</si>
  <si>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</si>
  <si>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</si>
  <si>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</si>
  <si>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</si>
  <si>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</si>
  <si>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</si>
  <si>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</si>
  <si>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</si>
  <si>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</si>
  <si>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</si>
  <si>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</si>
  <si>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</si>
  <si>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</si>
  <si>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</si>
  <si>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</si>
  <si>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</si>
  <si>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</si>
  <si>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</si>
  <si>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</si>
  <si>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</si>
  <si>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</si>
  <si>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</si>
  <si>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</si>
  <si>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</si>
  <si>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</si>
  <si>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</si>
  <si>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</si>
  <si>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</si>
  <si>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</si>
  <si>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</si>
  <si>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</si>
  <si>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</si>
  <si>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</si>
  <si>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</si>
  <si>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</si>
  <si>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</si>
  <si>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</si>
  <si>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</si>
  <si>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</si>
  <si>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</si>
  <si>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</si>
  <si>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</si>
  <si>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</si>
  <si>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</si>
  <si>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</si>
  <si>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</si>
  <si>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</si>
  <si>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</si>
  <si>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</si>
  <si>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</si>
  <si>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</si>
  <si>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</si>
  <si>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</si>
  <si>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</si>
  <si>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</si>
  <si>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</si>
  <si>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</si>
  <si>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</si>
  <si>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</si>
  <si>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</si>
  <si>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</si>
  <si>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</si>
  <si>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</si>
  <si>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</si>
  <si>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</si>
  <si>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</si>
  <si>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</si>
  <si>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</si>
  <si>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</si>
  <si>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</si>
  <si>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</si>
  <si>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</si>
  <si>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</si>
  <si>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</si>
  <si>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</si>
  <si>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</si>
  <si>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</si>
  <si>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</si>
  <si>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</si>
  <si>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</si>
  <si>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</si>
  <si>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</si>
  <si>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</si>
  <si>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</si>
  <si>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</si>
  <si>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</si>
  <si>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</si>
  <si>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</si>
  <si>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</si>
  <si>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</si>
  <si>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</si>
  <si>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</si>
  <si>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</si>
  <si>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</si>
  <si>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</si>
  <si>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</si>
  <si>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</si>
  <si>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</si>
  <si>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</si>
  <si>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</si>
  <si>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</si>
  <si>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</si>
  <si>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</si>
  <si>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</si>
  <si>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</si>
  <si>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</si>
  <si>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</si>
  <si>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</si>
  <si>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</si>
  <si>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</si>
  <si>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</si>
  <si>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</si>
  <si>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</si>
  <si>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</si>
  <si>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</si>
  <si>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</si>
  <si>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</si>
  <si>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</si>
  <si>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</si>
  <si>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</si>
  <si>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</si>
  <si>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</si>
  <si>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</si>
  <si>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</si>
  <si>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</si>
  <si>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</si>
  <si>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</si>
  <si>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</si>
  <si>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</si>
  <si>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</si>
  <si>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</si>
  <si>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</si>
  <si>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</si>
  <si>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</si>
  <si>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</si>
  <si>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</si>
  <si>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</si>
  <si>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</si>
  <si>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</si>
  <si>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</si>
  <si>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</si>
  <si>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</si>
  <si>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</si>
  <si>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</si>
  <si>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</si>
  <si>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</si>
  <si>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</si>
  <si>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</si>
  <si>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</si>
  <si>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</si>
  <si>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</si>
  <si>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</si>
  <si>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</si>
  <si>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</si>
  <si>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</si>
  <si>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</si>
  <si>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</si>
  <si>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</si>
  <si>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</si>
  <si>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</si>
  <si>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</si>
  <si>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</si>
  <si>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</si>
  <si>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</si>
  <si>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</si>
  <si>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</si>
  <si>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</si>
  <si>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</si>
  <si>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</si>
  <si>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</si>
  <si>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</si>
  <si>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</si>
  <si>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</si>
  <si>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</si>
  <si>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</si>
  <si>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</si>
  <si>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</si>
  <si>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</si>
  <si>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</si>
  <si>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</si>
  <si>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</si>
  <si>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</si>
  <si>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</si>
  <si>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</si>
  <si>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</si>
  <si>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</si>
  <si>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</si>
  <si>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</si>
  <si>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</si>
  <si>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</si>
  <si>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</si>
  <si>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</si>
  <si>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</si>
  <si>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</si>
  <si>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</si>
  <si>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</si>
  <si>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</si>
  <si>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</si>
  <si>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</si>
  <si>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</si>
  <si>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</si>
  <si>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</si>
  <si>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</si>
  <si>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</si>
  <si>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</si>
  <si>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</si>
  <si>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</si>
  <si>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</si>
  <si>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</si>
  <si>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</si>
  <si>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</si>
  <si>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</si>
  <si>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</si>
  <si>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</si>
  <si>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</si>
  <si>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</si>
  <si>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</si>
  <si>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</si>
  <si>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</si>
  <si>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</si>
  <si>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</si>
  <si>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</si>
  <si>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</si>
  <si>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</si>
  <si>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</si>
  <si>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</si>
  <si>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</si>
  <si>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</si>
  <si>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</si>
  <si>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</si>
  <si>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</si>
  <si>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</si>
  <si>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</si>
  <si>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</si>
  <si>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</si>
  <si>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</si>
  <si>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</si>
  <si>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</si>
  <si>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</si>
  <si>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</si>
  <si>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</si>
  <si>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</si>
  <si>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</si>
  <si>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</si>
  <si>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</si>
  <si>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</si>
  <si>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</si>
  <si>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</si>
  <si>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</si>
  <si>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</si>
  <si>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</si>
  <si>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</si>
  <si>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</si>
  <si>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</si>
  <si>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</si>
  <si>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</si>
  <si>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</si>
  <si>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</si>
  <si>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</si>
  <si>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</si>
  <si>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</si>
  <si>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</si>
  <si>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</si>
  <si>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</si>
  <si>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</si>
  <si>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</si>
  <si>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</si>
  <si>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</si>
  <si>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</si>
  <si>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</si>
  <si>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</si>
  <si>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</si>
  <si>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</si>
  <si>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</si>
  <si>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</si>
  <si>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</si>
  <si>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</si>
  <si>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</si>
  <si>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</si>
  <si>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</si>
  <si>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</si>
  <si>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</si>
  <si>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</si>
  <si>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</si>
  <si>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</si>
  <si>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</si>
  <si>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</si>
  <si>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</si>
  <si>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</si>
  <si>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</si>
  <si>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</si>
  <si>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</si>
  <si>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</si>
  <si>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</si>
  <si>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</si>
  <si>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</si>
  <si>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</si>
  <si>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</si>
  <si>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</si>
  <si>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</si>
  <si>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</si>
  <si>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</si>
  <si>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</si>
  <si>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</si>
  <si>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</si>
  <si>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</si>
  <si>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</si>
  <si>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</si>
  <si>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</si>
  <si>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</si>
  <si>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</si>
  <si>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</si>
  <si>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</si>
  <si>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</si>
  <si>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</si>
  <si>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</si>
  <si>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</si>
  <si>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</si>
  <si>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</si>
  <si>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</si>
  <si>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</si>
  <si>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</si>
  <si>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</si>
  <si>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</si>
  <si>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</si>
  <si>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</si>
  <si>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</si>
  <si>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</si>
  <si>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</si>
  <si>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</si>
  <si>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</si>
  <si>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</si>
  <si>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</si>
  <si>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</si>
  <si>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</si>
  <si>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</si>
  <si>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</si>
  <si>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</si>
  <si>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</si>
  <si>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</si>
  <si>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</si>
  <si>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</si>
  <si>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</si>
  <si>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</si>
  <si>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</si>
  <si>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</si>
  <si>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</si>
  <si>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</si>
  <si>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</si>
  <si>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</si>
  <si>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</si>
  <si>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</si>
  <si>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</si>
  <si>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</si>
  <si>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</si>
  <si>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</si>
  <si>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</si>
  <si>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</si>
  <si>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</si>
  <si>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</si>
  <si>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</si>
  <si>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</si>
  <si>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</si>
  <si>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</si>
  <si>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</si>
  <si>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</si>
  <si>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</si>
  <si>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</si>
  <si>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</si>
  <si>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</si>
  <si>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</si>
  <si>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</si>
  <si>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</si>
  <si>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</si>
  <si>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</si>
  <si>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</si>
  <si>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</si>
  <si>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</si>
  <si>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</si>
  <si>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</si>
  <si>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</si>
  <si>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</si>
  <si>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</si>
  <si>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</si>
  <si>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</si>
  <si>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</si>
  <si>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</si>
  <si>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</si>
  <si>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</si>
  <si>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</si>
  <si>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</si>
  <si>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</si>
  <si>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</si>
  <si>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</si>
  <si>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</si>
  <si>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</si>
  <si>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</si>
  <si>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</si>
  <si>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</si>
  <si>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</si>
  <si>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</si>
  <si>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</si>
  <si>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</si>
  <si>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</si>
  <si>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</si>
  <si>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</si>
  <si>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</si>
  <si>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</si>
  <si>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</si>
  <si>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</si>
  <si>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</si>
  <si>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</si>
  <si>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</si>
  <si>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</si>
  <si>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</si>
  <si>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</si>
  <si>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</si>
  <si>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</si>
  <si>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</si>
  <si>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</si>
  <si>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</si>
  <si>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</si>
  <si>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</si>
  <si>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</si>
  <si>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</si>
  <si>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</si>
  <si>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</si>
  <si>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</si>
  <si>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</si>
  <si>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</si>
  <si>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</si>
  <si>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</si>
  <si>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</si>
  <si>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</si>
  <si>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</si>
  <si>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</si>
  <si>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</si>
  <si>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</si>
  <si>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</si>
  <si>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</si>
  <si>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</si>
  <si>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</si>
  <si>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</si>
  <si>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</si>
  <si>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</si>
  <si>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</si>
  <si>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</si>
  <si>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</si>
  <si>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</si>
  <si>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</si>
  <si>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</si>
  <si>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</si>
  <si>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</si>
  <si>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</si>
  <si>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</si>
  <si>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</si>
  <si>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</si>
  <si>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</si>
  <si>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</si>
  <si>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</si>
  <si>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</si>
  <si>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</si>
  <si>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</si>
  <si>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</si>
  <si>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</si>
  <si>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</si>
  <si>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</si>
  <si>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</si>
  <si>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</si>
  <si>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</si>
  <si>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</si>
  <si>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</si>
  <si>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</si>
  <si>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</si>
  <si>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</si>
  <si>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</si>
  <si>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</si>
  <si>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</si>
  <si>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</si>
  <si>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</si>
  <si>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</si>
  <si>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</si>
  <si>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</si>
  <si>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</si>
  <si>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</si>
  <si>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</si>
  <si>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</si>
  <si>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</si>
  <si>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</si>
  <si>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</si>
  <si>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</si>
  <si>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</si>
  <si>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</si>
  <si>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</si>
  <si>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</si>
  <si>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</si>
  <si>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</si>
  <si>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</si>
  <si>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</si>
  <si>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</si>
  <si>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</si>
  <si>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</si>
  <si>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</si>
  <si>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</si>
  <si>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</si>
  <si>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</si>
  <si>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</si>
  <si>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</si>
  <si>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</si>
  <si>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</si>
  <si>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</si>
  <si>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</si>
  <si>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</si>
  <si>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</si>
  <si>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</si>
  <si>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</si>
  <si>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</si>
  <si>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</si>
  <si>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</si>
  <si>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</si>
  <si>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</si>
  <si>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</si>
  <si>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</si>
  <si>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</si>
  <si>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</si>
  <si>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</si>
  <si>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</si>
  <si>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</si>
  <si>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</si>
  <si>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</si>
  <si>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</si>
  <si>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</si>
  <si>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</si>
  <si>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</si>
  <si>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</si>
  <si>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</si>
  <si>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</si>
  <si>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</si>
  <si>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</si>
  <si>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</si>
  <si>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</si>
  <si>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</si>
  <si>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</si>
  <si>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</si>
  <si>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</si>
  <si>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</si>
  <si>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</si>
  <si>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</si>
  <si>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</si>
  <si>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</si>
  <si>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</si>
  <si>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</si>
  <si>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</si>
  <si>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</si>
  <si>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</si>
  <si>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</si>
  <si>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</si>
  <si>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</si>
  <si>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</si>
  <si>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</si>
  <si>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</si>
  <si>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</si>
  <si>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</si>
  <si>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</si>
  <si>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</si>
  <si>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</si>
  <si>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</si>
  <si>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</si>
  <si>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</si>
  <si>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</si>
  <si>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</si>
  <si>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</si>
  <si>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</si>
  <si>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</si>
  <si>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</si>
  <si>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</si>
  <si>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</si>
  <si>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</si>
  <si>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</si>
  <si>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</si>
  <si>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</si>
  <si>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</si>
  <si>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</si>
  <si>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</si>
  <si>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</si>
  <si>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</si>
  <si>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</si>
  <si>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</si>
  <si>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</si>
  <si>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</si>
  <si>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</si>
  <si>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</si>
  <si>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</si>
  <si>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</si>
  <si>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</si>
  <si>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</si>
  <si>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</si>
  <si>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</si>
  <si>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</si>
  <si>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</si>
  <si>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</si>
  <si>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</si>
  <si>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</si>
  <si>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</si>
  <si>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</si>
  <si>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</si>
  <si>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</si>
  <si>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</si>
  <si>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</si>
  <si>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</si>
  <si>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</si>
  <si>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</si>
  <si>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</si>
  <si>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</si>
  <si>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</si>
  <si>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</si>
  <si>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</si>
  <si>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</si>
  <si>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</si>
  <si>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</si>
  <si>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</si>
  <si>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</si>
  <si>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</si>
  <si>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</si>
  <si>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</si>
  <si>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</si>
  <si>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</si>
  <si>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</si>
  <si>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</si>
  <si>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</si>
  <si>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</si>
  <si>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</si>
  <si>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</si>
  <si>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</si>
  <si>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</si>
  <si>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</si>
  <si>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</si>
  <si>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</si>
  <si>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</si>
  <si>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</si>
  <si>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</si>
  <si>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</si>
  <si>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</si>
  <si>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</si>
  <si>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</si>
  <si>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</si>
  <si>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</si>
  <si>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</si>
  <si>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</si>
  <si>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</si>
  <si>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</si>
  <si>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</si>
  <si>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</si>
  <si>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</si>
  <si>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</si>
  <si>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</si>
  <si>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</si>
  <si>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</si>
  <si>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</si>
  <si>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</si>
  <si>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</si>
  <si>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</si>
  <si>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</si>
  <si>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</si>
  <si>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</si>
  <si>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</si>
  <si>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</si>
  <si>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</si>
  <si>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</si>
  <si>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</si>
  <si>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</si>
  <si>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</si>
  <si>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</si>
  <si>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</si>
  <si>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</si>
  <si>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</si>
  <si>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</si>
  <si>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</si>
  <si>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</si>
  <si>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</si>
  <si>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</si>
  <si>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</si>
  <si>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</si>
  <si>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</si>
  <si>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</si>
  <si>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</si>
  <si>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</si>
  <si>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</si>
  <si>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</si>
  <si>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</si>
  <si>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</si>
  <si>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</si>
  <si>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</si>
  <si>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</si>
  <si>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</si>
  <si>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</si>
  <si>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</si>
  <si>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</si>
  <si>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</si>
  <si>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</si>
  <si>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</si>
  <si>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</si>
  <si>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</si>
  <si>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</si>
  <si>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</si>
  <si>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</si>
  <si>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</si>
  <si>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</si>
  <si>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</si>
  <si>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</si>
  <si>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</si>
  <si>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</si>
  <si>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</si>
  <si>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</si>
  <si>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</si>
  <si>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</si>
  <si>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</si>
  <si>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</si>
  <si>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</si>
  <si>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</si>
  <si>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</si>
  <si>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</si>
  <si>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</si>
  <si>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</si>
  <si>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</si>
  <si>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</si>
  <si>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</si>
  <si>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</si>
  <si>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</si>
  <si>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</si>
  <si>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</si>
  <si>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</si>
  <si>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</si>
  <si>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</si>
  <si>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</si>
  <si>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</si>
  <si>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</si>
  <si>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</si>
  <si>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</si>
  <si>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</si>
  <si>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</si>
  <si>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</si>
  <si>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</si>
  <si>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</si>
  <si>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</si>
  <si>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</si>
  <si>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</si>
  <si>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</si>
  <si>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</si>
  <si>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</si>
  <si>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</si>
  <si>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</si>
  <si>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</si>
  <si>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</si>
  <si>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</si>
  <si>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</si>
  <si>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</si>
  <si>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</si>
  <si>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</si>
  <si>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</si>
  <si>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</si>
  <si>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</si>
  <si>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</si>
  <si>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</si>
  <si>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</si>
  <si>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</si>
  <si>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</si>
  <si>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</si>
  <si>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</si>
  <si>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</si>
  <si>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</si>
  <si>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</si>
  <si>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</si>
  <si>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</si>
  <si>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</si>
  <si>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</si>
  <si>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</si>
  <si>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</si>
  <si>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</si>
  <si>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</si>
  <si>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</si>
  <si>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</si>
  <si>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</si>
  <si>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</si>
  <si>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</si>
  <si>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</si>
  <si>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</si>
  <si>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</si>
  <si>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</si>
  <si>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</si>
  <si>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</si>
  <si>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</si>
  <si>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</si>
  <si>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</si>
  <si>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</si>
  <si>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</si>
  <si>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</si>
  <si>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</si>
  <si>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</si>
  <si>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</si>
  <si>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</si>
  <si>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</si>
  <si>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</si>
  <si>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</si>
  <si>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</si>
  <si>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</si>
  <si>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</si>
  <si>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</si>
  <si>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</si>
  <si>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</si>
  <si>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</si>
  <si>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</si>
  <si>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</si>
  <si>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</si>
  <si>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</si>
  <si>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</si>
  <si>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</si>
  <si>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</si>
  <si>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</si>
  <si>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</si>
  <si>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</si>
  <si>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</si>
  <si>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</si>
  <si>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</si>
  <si>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</si>
  <si>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</si>
  <si>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</si>
  <si>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</si>
  <si>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</si>
  <si>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</si>
  <si>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</si>
  <si>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</si>
  <si>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</si>
  <si>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</si>
  <si>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</si>
  <si>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</si>
  <si>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</si>
  <si>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</si>
  <si>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</si>
  <si>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</si>
  <si>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</si>
  <si>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</si>
  <si>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</si>
  <si>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</si>
  <si>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</si>
  <si>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</si>
  <si>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</si>
  <si>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</si>
  <si>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</si>
  <si>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</si>
  <si>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</si>
  <si>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</si>
  <si>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</si>
  <si>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</si>
  <si>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</si>
  <si>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</si>
  <si>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</si>
  <si>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</si>
  <si>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</si>
  <si>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</si>
  <si>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</si>
  <si>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</si>
  <si>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</si>
  <si>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</si>
  <si>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</si>
  <si>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</si>
  <si>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</si>
  <si>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</si>
  <si>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</si>
  <si>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</si>
  <si>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</si>
  <si>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</si>
  <si>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</si>
  <si>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</si>
  <si>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</si>
  <si>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</si>
  <si>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</si>
  <si>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</si>
  <si>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</si>
  <si>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</si>
  <si>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</si>
  <si>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</si>
  <si>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</si>
  <si>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</si>
  <si>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</si>
  <si>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</si>
  <si>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</si>
  <si>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</si>
  <si>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</si>
  <si>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</si>
  <si>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</si>
  <si>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</si>
  <si>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</si>
  <si>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</si>
  <si>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</si>
  <si>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</si>
  <si>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</si>
  <si>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</si>
  <si>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</si>
  <si>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</si>
  <si>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</si>
  <si>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</si>
  <si>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</si>
  <si>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</si>
  <si>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</si>
  <si>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</si>
  <si>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</si>
  <si>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</si>
  <si>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</si>
  <si>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</si>
  <si>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</si>
  <si>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</si>
  <si>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</si>
  <si>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</si>
  <si>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</si>
  <si>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</si>
  <si>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</si>
  <si>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</si>
  <si>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</si>
  <si>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</si>
  <si>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</si>
  <si>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</si>
  <si>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</si>
  <si>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</si>
  <si>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</si>
  <si>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</si>
  <si>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</si>
  <si>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</si>
  <si>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</si>
  <si>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</si>
  <si>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</si>
  <si>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</si>
  <si>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</si>
  <si>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</si>
  <si>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</si>
  <si>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</si>
  <si>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</si>
  <si>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</si>
  <si>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</si>
  <si>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</si>
  <si>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</si>
  <si>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</si>
  <si>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</si>
  <si>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</si>
  <si>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</si>
  <si>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</si>
  <si>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</si>
  <si>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</si>
  <si>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</si>
  <si>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</si>
  <si>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</si>
  <si>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</si>
  <si>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</si>
  <si>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</si>
  <si>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</si>
  <si>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</si>
  <si>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</si>
  <si>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</si>
  <si>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</si>
  <si>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</si>
  <si>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</si>
  <si>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</si>
  <si>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</si>
  <si>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</si>
  <si>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</si>
  <si>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</si>
  <si>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</si>
  <si>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</si>
  <si>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</si>
  <si>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</si>
  <si>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</si>
  <si>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</si>
  <si>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</si>
  <si>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</si>
  <si>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</si>
  <si>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</si>
  <si>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</si>
  <si>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</si>
  <si>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</si>
  <si>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</si>
  <si>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</si>
  <si>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</si>
  <si>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</si>
  <si>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</si>
  <si>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</si>
  <si>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</si>
  <si>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</si>
  <si>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</si>
  <si>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</si>
  <si>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</si>
  <si>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</si>
  <si>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</si>
  <si>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</si>
  <si>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</si>
  <si>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</si>
  <si>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</si>
  <si>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</si>
  <si>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</si>
  <si>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</si>
  <si>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</si>
  <si>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</si>
  <si>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</si>
  <si>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</si>
  <si>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</si>
  <si>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</si>
  <si>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</si>
  <si>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</si>
  <si>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</si>
  <si>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</si>
  <si>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</si>
  <si>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</si>
  <si>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</si>
  <si>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</si>
  <si>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</si>
  <si>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</si>
  <si>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</si>
  <si>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</si>
  <si>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</si>
  <si>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</si>
  <si>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</si>
  <si>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</si>
  <si>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</si>
  <si>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</si>
  <si>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</si>
  <si>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</si>
  <si>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</si>
  <si>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</si>
  <si>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</si>
  <si>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</si>
  <si>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</si>
  <si>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</si>
  <si>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</si>
  <si>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</si>
  <si>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</si>
  <si>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</si>
  <si>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</si>
  <si>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</si>
  <si>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</si>
  <si>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</si>
  <si>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</si>
  <si>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</si>
  <si>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</si>
  <si>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</si>
  <si>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</si>
  <si>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</si>
  <si>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</si>
  <si>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</si>
  <si>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</si>
  <si>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</si>
  <si>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</si>
  <si>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</si>
  <si>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</si>
  <si>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</si>
  <si>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</si>
  <si>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</si>
  <si>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</si>
  <si>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</si>
  <si>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</si>
  <si>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</si>
  <si>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</si>
  <si>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</si>
  <si>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</si>
  <si>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</si>
  <si>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</si>
  <si>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</si>
  <si>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</si>
  <si>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</si>
  <si>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</si>
  <si>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</si>
  <si>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</si>
  <si>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</si>
  <si>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</si>
  <si>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</si>
  <si>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</si>
  <si>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</si>
  <si>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</si>
  <si>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</si>
  <si>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</si>
  <si>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</si>
  <si>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</si>
  <si>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</si>
  <si>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</si>
  <si>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</si>
  <si>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</si>
  <si>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</si>
  <si>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</si>
  <si>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</si>
  <si>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</si>
  <si>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</si>
  <si>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</si>
  <si>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</si>
  <si>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</si>
  <si>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</si>
  <si>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</si>
  <si>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</si>
  <si>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</si>
  <si>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</si>
  <si>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</si>
  <si>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</si>
  <si>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</si>
  <si>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</si>
  <si>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</si>
  <si>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</si>
  <si>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</si>
  <si>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</si>
  <si>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</si>
  <si>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</si>
  <si>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</si>
  <si>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</si>
  <si>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</si>
  <si>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</si>
  <si>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</si>
  <si>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</si>
  <si>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</si>
  <si>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</si>
  <si>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</si>
  <si>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</si>
  <si>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</si>
  <si>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</si>
  <si>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</si>
  <si>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</si>
  <si>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</si>
  <si>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</si>
  <si>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</si>
  <si>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</si>
  <si>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</si>
  <si>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</si>
  <si>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</si>
  <si>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</si>
  <si>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</si>
  <si>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</si>
  <si>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</si>
  <si>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</si>
  <si>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</si>
  <si>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</si>
  <si>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</si>
  <si>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</si>
  <si>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</si>
  <si>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</si>
  <si>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</si>
  <si>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</si>
  <si>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</si>
  <si>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</si>
  <si>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</si>
  <si>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</si>
  <si>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</si>
  <si>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</si>
  <si>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</si>
  <si>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</si>
  <si>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</si>
  <si>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</si>
  <si>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</si>
  <si>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</si>
  <si>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</si>
  <si>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</si>
  <si>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</si>
  <si>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</si>
  <si>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</si>
  <si>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</si>
  <si>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</si>
  <si>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</si>
  <si>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</si>
  <si>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</si>
  <si>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</si>
  <si>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</si>
  <si>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</si>
  <si>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</si>
  <si>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</si>
  <si>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</si>
  <si>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</si>
  <si>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</si>
  <si>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</si>
  <si>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</si>
  <si>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</si>
  <si>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</si>
  <si>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</si>
  <si>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</si>
  <si>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</si>
  <si>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</si>
  <si>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</si>
  <si>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</si>
  <si>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</si>
  <si>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</si>
  <si>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</si>
  <si>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</si>
  <si>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</si>
  <si>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</si>
  <si>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</si>
  <si>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</si>
  <si>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</si>
  <si>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</si>
  <si>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</si>
  <si>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</si>
  <si>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</si>
  <si>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</si>
  <si>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</si>
  <si>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</si>
  <si>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</si>
  <si>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</si>
  <si>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</si>
  <si>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</si>
  <si>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</si>
  <si>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</si>
  <si>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</si>
  <si>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</si>
  <si>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</si>
  <si>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</si>
  <si>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</si>
  <si>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</si>
  <si>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</si>
  <si>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</si>
  <si>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</si>
  <si>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</si>
  <si>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</si>
  <si>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</si>
  <si>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</si>
  <si>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</si>
  <si>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</si>
  <si>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</si>
  <si>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</si>
  <si>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</si>
  <si>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</si>
  <si>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</si>
  <si>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</si>
  <si>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</si>
  <si>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</si>
  <si>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</si>
  <si>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</si>
  <si>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</si>
  <si>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</si>
  <si>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</si>
  <si>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</si>
  <si>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</si>
  <si>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</si>
  <si>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</si>
  <si>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</si>
  <si>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</si>
  <si>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</si>
  <si>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</si>
  <si>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</si>
  <si>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</si>
  <si>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</si>
  <si>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</si>
  <si>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</si>
  <si>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</si>
  <si>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</si>
  <si>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</si>
  <si>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</si>
  <si>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</si>
  <si>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</si>
  <si>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</si>
  <si>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</si>
  <si>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</si>
  <si>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</si>
  <si>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</si>
  <si>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</si>
  <si>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</si>
  <si>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</si>
  <si>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</si>
  <si>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</si>
  <si>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</si>
  <si>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</si>
  <si>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</si>
  <si>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</si>
  <si>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</si>
  <si>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</si>
  <si>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</si>
  <si>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</si>
  <si>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</si>
  <si>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</si>
  <si>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</si>
  <si>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</si>
  <si>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</si>
  <si>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</si>
  <si>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</si>
  <si>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</si>
  <si>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</si>
  <si>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</si>
  <si>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</si>
  <si>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</si>
  <si>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</si>
  <si>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</si>
  <si>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</si>
  <si>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</si>
  <si>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</si>
  <si>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</si>
  <si>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</si>
  <si>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</si>
  <si>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</si>
  <si>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</si>
  <si>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</si>
  <si>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</si>
  <si>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</si>
  <si>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</si>
  <si>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</si>
  <si>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</si>
  <si>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</si>
  <si>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</si>
  <si>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</si>
  <si>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</si>
  <si>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</si>
  <si>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</si>
  <si>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</si>
  <si>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</si>
  <si>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</si>
  <si>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</si>
  <si>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</si>
  <si>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</si>
  <si>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</si>
  <si>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</si>
  <si>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</si>
  <si>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</si>
  <si>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</si>
  <si>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</si>
  <si>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</si>
  <si>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</si>
  <si>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</si>
  <si>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</si>
  <si>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</si>
  <si>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</si>
  <si>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</si>
  <si>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</si>
  <si>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</si>
  <si>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</si>
  <si>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</si>
  <si>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</si>
  <si>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</si>
  <si>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</si>
  <si>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</si>
  <si>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</si>
  <si>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</si>
  <si>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</si>
  <si>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</si>
  <si>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</si>
  <si>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</si>
  <si>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</si>
  <si>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</si>
  <si>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</si>
  <si>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</si>
  <si>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</si>
  <si>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</si>
  <si>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</si>
  <si>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</si>
  <si>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</si>
  <si>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</si>
  <si>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</si>
  <si>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</si>
  <si>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</si>
  <si>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</si>
  <si>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</si>
  <si>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</si>
  <si>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</si>
  <si>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</si>
  <si>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</si>
  <si>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</si>
  <si>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</si>
  <si>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</si>
  <si>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</si>
  <si>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</si>
  <si>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</si>
  <si>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</si>
  <si>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</si>
  <si>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</si>
  <si>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</si>
  <si>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</si>
  <si>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</si>
  <si>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</si>
  <si>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</si>
  <si>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</si>
  <si>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</si>
  <si>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</si>
  <si>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</si>
  <si>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</si>
  <si>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</si>
  <si>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</si>
  <si>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</si>
  <si>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</si>
  <si>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</si>
  <si>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</si>
  <si>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</si>
  <si>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</si>
  <si>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</si>
  <si>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</si>
  <si>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</si>
  <si>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</si>
  <si>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</si>
  <si>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</si>
  <si>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</si>
  <si>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</si>
  <si>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</si>
  <si>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</si>
  <si>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</si>
  <si>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</si>
  <si>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</si>
  <si>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</si>
  <si>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</si>
  <si>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</si>
  <si>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</si>
  <si>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</si>
  <si>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</si>
  <si>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</si>
  <si>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</si>
  <si>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</si>
  <si>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</si>
  <si>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</si>
  <si>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</si>
  <si>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</si>
  <si>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</si>
  <si>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</si>
  <si>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</si>
  <si>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</si>
  <si>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</si>
  <si>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</si>
  <si>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</si>
  <si>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</si>
  <si>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</si>
  <si>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</si>
  <si>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</si>
  <si>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</si>
  <si>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</si>
  <si>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</si>
  <si>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</si>
  <si>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</si>
  <si>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</si>
  <si>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</si>
  <si>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</si>
  <si>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</si>
  <si>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</si>
  <si>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</si>
  <si>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</si>
  <si>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</si>
  <si>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</si>
  <si>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</si>
  <si>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</si>
  <si>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</si>
  <si>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</si>
  <si>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</si>
  <si>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</si>
  <si>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</si>
  <si>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</si>
  <si>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</si>
  <si>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</si>
  <si>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</si>
  <si>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</si>
  <si>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</si>
  <si>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</si>
  <si>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</si>
  <si>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</si>
  <si>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</si>
  <si>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</si>
  <si>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</si>
  <si>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</si>
  <si>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</si>
  <si>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</si>
  <si>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</si>
  <si>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</si>
  <si>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</si>
  <si>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</si>
  <si>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</si>
  <si>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</si>
  <si>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</si>
  <si>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</si>
  <si>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</si>
  <si>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</si>
  <si>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</si>
  <si>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</si>
  <si>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</si>
  <si>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</si>
  <si>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</si>
  <si>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</si>
  <si>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</si>
  <si>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</si>
  <si>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</si>
  <si>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</si>
  <si>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</si>
  <si>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</si>
  <si>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</si>
  <si>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</si>
  <si>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</si>
  <si>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</si>
  <si>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</si>
  <si>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</si>
  <si>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</si>
  <si>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</si>
  <si>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</si>
  <si>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</si>
  <si>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</si>
  <si>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</si>
  <si>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</si>
  <si>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</si>
  <si>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</si>
  <si>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</si>
  <si>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</si>
  <si>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</si>
  <si>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</si>
  <si>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</si>
  <si>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</si>
  <si>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</si>
  <si>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</si>
  <si>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</si>
  <si>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</si>
  <si>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</si>
  <si>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</si>
  <si>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</si>
  <si>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</si>
  <si>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</si>
  <si>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</si>
  <si>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</si>
  <si>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</si>
  <si>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</si>
  <si>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</si>
  <si>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</si>
  <si>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</si>
  <si>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</si>
  <si>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</si>
  <si>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</si>
  <si>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</si>
  <si>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</si>
  <si>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</si>
  <si>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</si>
  <si>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</si>
  <si>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</si>
  <si>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</si>
  <si>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</si>
  <si>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</si>
  <si>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</si>
  <si>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</si>
  <si>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</si>
  <si>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</si>
  <si>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</si>
  <si>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</si>
  <si>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</si>
  <si>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</si>
  <si>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</si>
  <si>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</si>
  <si>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</si>
  <si>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</si>
  <si>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</si>
  <si>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</si>
  <si>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</si>
  <si>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</si>
  <si>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</si>
  <si>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</si>
  <si>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</si>
  <si>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</si>
  <si>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</si>
  <si>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</si>
  <si>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</si>
  <si>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</si>
  <si>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</si>
  <si>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</si>
  <si>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</si>
  <si>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</si>
  <si>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</si>
  <si>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</si>
  <si>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</si>
  <si>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</si>
  <si>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</si>
  <si>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</si>
  <si>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</si>
  <si>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</si>
  <si>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</si>
  <si>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</si>
  <si>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</si>
  <si>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</si>
  <si>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</si>
  <si>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</si>
  <si>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</si>
  <si>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</si>
  <si>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</si>
  <si>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</si>
  <si>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</si>
  <si>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</si>
  <si>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</si>
  <si>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</si>
  <si>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</si>
  <si>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</si>
  <si>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</si>
  <si>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</si>
  <si>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</si>
  <si>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</si>
  <si>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</si>
  <si>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</si>
  <si>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</si>
  <si>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</si>
  <si>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</si>
  <si>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</si>
  <si>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</si>
  <si>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</si>
  <si>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</si>
  <si>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</si>
  <si>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</si>
  <si>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</si>
  <si>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</si>
  <si>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</si>
  <si>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</si>
  <si>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</si>
  <si>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</si>
  <si>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</si>
  <si>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</si>
  <si>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</si>
  <si>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</si>
  <si>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</si>
  <si>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</si>
  <si>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</si>
  <si>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</si>
  <si>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</si>
  <si>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</si>
  <si>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</si>
  <si>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</si>
  <si>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</si>
  <si>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</si>
  <si>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</si>
  <si>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</si>
  <si>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</si>
  <si>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</si>
  <si>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</si>
  <si>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</si>
  <si>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</si>
  <si>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</si>
  <si>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</si>
  <si>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</si>
  <si>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</si>
  <si>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</si>
  <si>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</si>
  <si>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</si>
  <si>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</si>
  <si>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</si>
  <si>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</si>
  <si>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</si>
  <si>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</si>
  <si>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</si>
  <si>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</si>
  <si>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</si>
  <si>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</si>
  <si>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</si>
  <si>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</si>
  <si>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</si>
  <si>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</si>
  <si>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</si>
  <si>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</si>
  <si>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</si>
  <si>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</si>
  <si>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</si>
  <si>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</si>
  <si>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</si>
  <si>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</si>
  <si>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</si>
  <si>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</si>
  <si>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</si>
  <si>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</si>
  <si>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</si>
  <si>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</si>
  <si>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</si>
  <si>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</si>
  <si>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</si>
  <si>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</si>
  <si>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</si>
  <si>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</si>
  <si>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</si>
  <si>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</si>
  <si>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</si>
  <si>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</si>
  <si>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</si>
  <si>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</si>
  <si>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</si>
  <si>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</si>
  <si>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</si>
  <si>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</si>
  <si>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</si>
  <si>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</si>
  <si>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</si>
  <si>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</si>
  <si>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</si>
  <si>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</si>
  <si>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</si>
  <si>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</si>
  <si>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</si>
  <si>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</si>
  <si>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</si>
  <si>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</si>
  <si>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</si>
  <si>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</si>
  <si>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</si>
  <si>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</si>
  <si>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</si>
  <si>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</si>
  <si>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</si>
  <si>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</si>
  <si>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</si>
  <si>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</si>
  <si>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</si>
  <si>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</si>
  <si>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</si>
  <si>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</si>
  <si>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</si>
  <si>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</si>
  <si>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</si>
  <si>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</si>
  <si>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</si>
  <si>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</si>
  <si>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</si>
  <si>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</si>
  <si>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</si>
  <si>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</si>
  <si>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</si>
  <si>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</si>
  <si>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</si>
  <si>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</si>
  <si>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</si>
  <si>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</si>
  <si>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</si>
  <si>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</si>
  <si>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</si>
  <si>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</si>
  <si>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</si>
  <si>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</si>
  <si>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</si>
  <si>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</si>
  <si>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</si>
  <si>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</si>
  <si>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</si>
  <si>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</si>
  <si>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</si>
  <si>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</si>
  <si>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</si>
  <si>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</si>
  <si>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</si>
  <si>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</si>
  <si>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</si>
  <si>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</si>
  <si>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</si>
  <si>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</si>
  <si>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</si>
  <si>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</si>
  <si>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</si>
  <si>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</si>
  <si>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</si>
  <si>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</si>
  <si>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</si>
  <si>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</si>
  <si>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</si>
  <si>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</si>
  <si>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</si>
  <si>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</si>
  <si>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</si>
  <si>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</si>
  <si>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</si>
  <si>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</si>
  <si>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</si>
  <si>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</si>
  <si>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</si>
  <si>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</si>
  <si>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</si>
  <si>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</si>
  <si>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</si>
  <si>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</si>
  <si>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</si>
  <si>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</si>
  <si>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</si>
  <si>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</si>
  <si>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</si>
  <si>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</si>
  <si>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</si>
  <si>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</si>
  <si>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</si>
  <si>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</si>
  <si>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</si>
  <si>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</si>
  <si>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</si>
  <si>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</si>
  <si>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</si>
  <si>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</si>
  <si>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</si>
  <si>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</si>
  <si>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</si>
  <si>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</si>
  <si>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</si>
  <si>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</si>
  <si>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</si>
  <si>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</si>
  <si>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</si>
  <si>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</si>
  <si>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</si>
  <si>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</si>
  <si>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</si>
  <si>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</si>
  <si>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</si>
  <si>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</si>
  <si>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</si>
  <si>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</si>
  <si>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</si>
  <si>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</si>
  <si>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</si>
  <si>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</si>
  <si>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</si>
  <si>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</si>
  <si>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</si>
  <si>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</si>
  <si>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</si>
  <si>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</si>
  <si>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</si>
  <si>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</si>
  <si>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</si>
  <si>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</si>
  <si>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</si>
  <si>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</si>
  <si>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</si>
  <si>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</si>
  <si>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</si>
  <si>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</si>
  <si>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</si>
  <si>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</si>
  <si>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</si>
  <si>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</si>
  <si>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</si>
  <si>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</si>
  <si>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</si>
  <si>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</si>
  <si>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</si>
  <si>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</si>
  <si>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</si>
  <si>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</si>
  <si>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</si>
  <si>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</si>
  <si>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</si>
  <si>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</si>
  <si>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</si>
  <si>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</si>
  <si>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</si>
  <si>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</si>
  <si>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</si>
  <si>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</si>
  <si>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</si>
  <si>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</si>
  <si>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</si>
  <si>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</si>
  <si>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</si>
  <si>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</si>
  <si>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</si>
  <si>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</si>
  <si>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</si>
  <si>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</si>
  <si>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</si>
  <si>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</si>
  <si>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</si>
  <si>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</si>
  <si>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</si>
  <si>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</si>
  <si>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</si>
  <si>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</si>
  <si>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</si>
  <si>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</si>
  <si>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</si>
  <si>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</si>
  <si>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</si>
  <si>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</si>
  <si>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</si>
  <si>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</si>
  <si>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</si>
  <si>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</si>
  <si>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</si>
  <si>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</si>
  <si>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</si>
  <si>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</si>
  <si>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</si>
  <si>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</si>
  <si>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</si>
  <si>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</si>
  <si>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</si>
  <si>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</si>
  <si>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</si>
  <si>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</si>
  <si>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</si>
  <si>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</si>
  <si>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</si>
  <si>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</si>
  <si>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</si>
  <si>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</si>
  <si>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</si>
  <si>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</si>
  <si>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</si>
  <si>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</si>
  <si>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</si>
  <si>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</si>
  <si>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</si>
  <si>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</si>
  <si>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</si>
  <si>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</si>
  <si>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</si>
  <si>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</si>
  <si>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</si>
  <si>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</si>
  <si>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</si>
  <si>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</si>
  <si>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</si>
  <si>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</si>
  <si>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</si>
  <si>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</si>
  <si>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</si>
  <si>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</si>
  <si>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</si>
  <si>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</si>
  <si>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</si>
  <si>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</si>
  <si>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</si>
  <si>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</si>
  <si>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</si>
  <si>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</si>
  <si>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</si>
  <si>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</si>
  <si>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</si>
  <si>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</si>
  <si>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</si>
  <si>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</si>
  <si>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</si>
  <si>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</si>
  <si>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</si>
  <si>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</si>
  <si>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</si>
  <si>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</si>
  <si>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</si>
  <si>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</si>
  <si>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</si>
  <si>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</si>
  <si>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</si>
  <si>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</si>
  <si>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</si>
  <si>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</si>
  <si>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</si>
  <si>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</si>
  <si>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</si>
  <si>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</si>
  <si>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</si>
  <si>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</si>
  <si>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</si>
  <si>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</si>
  <si>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</si>
  <si>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</si>
  <si>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</si>
  <si>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</si>
  <si>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</si>
  <si>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</si>
  <si>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</si>
  <si>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</si>
  <si>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</si>
  <si>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</si>
  <si>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</si>
  <si>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</si>
  <si>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</si>
  <si>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</si>
  <si>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</si>
  <si>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</si>
  <si>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</si>
  <si>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</si>
  <si>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</si>
  <si>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</si>
  <si>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</si>
  <si>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</si>
  <si>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</si>
  <si>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</si>
  <si>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</si>
  <si>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</si>
  <si>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</si>
  <si>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</si>
  <si>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</si>
  <si>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</si>
  <si>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</si>
  <si>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</si>
  <si>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</si>
  <si>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</si>
  <si>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</si>
  <si>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</si>
  <si>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</si>
  <si>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</si>
  <si>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</si>
  <si>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</si>
  <si>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</si>
  <si>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</si>
  <si>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</si>
  <si>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</si>
  <si>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</si>
  <si>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</si>
  <si>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</si>
  <si>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</si>
  <si>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</si>
  <si>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</si>
  <si>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</si>
  <si>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</si>
  <si>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</si>
  <si>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</si>
  <si>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</si>
  <si>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</si>
  <si>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</si>
  <si>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</si>
  <si>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</si>
  <si>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</si>
  <si>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</si>
  <si>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</si>
  <si>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</si>
  <si>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</si>
  <si>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</si>
  <si>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</si>
  <si>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</si>
  <si>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</si>
  <si>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</si>
  <si>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</si>
  <si>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</si>
  <si>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</si>
  <si>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</si>
  <si>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</si>
  <si>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</si>
  <si>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</si>
  <si>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</si>
  <si>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</si>
  <si>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</si>
  <si>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</si>
  <si>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</si>
  <si>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</si>
  <si>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</si>
  <si>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</si>
  <si>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</si>
  <si>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</si>
  <si>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</si>
  <si>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</si>
  <si>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</si>
  <si>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</si>
  <si>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</si>
  <si>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</si>
  <si>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</si>
  <si>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</si>
  <si>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</si>
  <si>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</si>
  <si>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</si>
  <si>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</si>
  <si>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</si>
  <si>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</si>
  <si>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</si>
  <si>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</si>
  <si>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</si>
  <si>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</si>
  <si>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</si>
  <si>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</si>
  <si>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</si>
  <si>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</si>
  <si>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</si>
  <si>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</si>
  <si>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</si>
  <si>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</si>
  <si>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</si>
  <si>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</si>
  <si>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</si>
  <si>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</si>
  <si>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</si>
  <si>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</si>
  <si>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</si>
  <si>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</si>
  <si>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</si>
  <si>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</si>
  <si>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</si>
  <si>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</si>
  <si>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</si>
  <si>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</si>
  <si>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</si>
  <si>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</si>
  <si>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</si>
  <si>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</si>
  <si>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</si>
  <si>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</si>
  <si>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</si>
  <si>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</si>
  <si>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</si>
  <si>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</si>
  <si>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</si>
  <si>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</si>
  <si>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</si>
  <si>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</si>
  <si>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</si>
  <si>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</si>
  <si>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</si>
  <si>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</si>
  <si>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</si>
  <si>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</si>
  <si>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</si>
  <si>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</si>
  <si>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</si>
  <si>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</si>
  <si>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</si>
  <si>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</si>
  <si>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</si>
  <si>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</si>
  <si>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</si>
  <si>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</si>
  <si>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</si>
  <si>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</si>
  <si>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</si>
  <si>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</si>
  <si>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</si>
  <si>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</si>
  <si>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</si>
  <si>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</si>
  <si>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</si>
  <si>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</si>
  <si>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</si>
  <si>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</si>
  <si>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</si>
  <si>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</si>
  <si>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</si>
  <si>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</si>
  <si>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</si>
  <si>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</si>
  <si>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</si>
  <si>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</si>
  <si>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</si>
  <si>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</si>
  <si>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</si>
  <si>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</si>
  <si>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</si>
  <si>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</si>
  <si>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</si>
  <si>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</si>
  <si>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</si>
  <si>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</si>
  <si>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</si>
  <si>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</si>
  <si>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</si>
  <si>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</si>
  <si>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</si>
  <si>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</si>
  <si>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</si>
  <si>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</si>
  <si>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</si>
  <si>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</si>
  <si>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</si>
  <si>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</si>
  <si>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</si>
  <si>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</si>
  <si>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</si>
  <si>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</si>
  <si>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</si>
  <si>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</si>
  <si>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</si>
  <si>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</si>
  <si>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</si>
  <si>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</si>
  <si>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</si>
  <si>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</si>
  <si>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</si>
  <si>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</si>
  <si>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</si>
  <si>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</si>
  <si>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</si>
  <si>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</si>
  <si>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</si>
  <si>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</si>
  <si>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</si>
  <si>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</si>
  <si>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</si>
  <si>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</si>
  <si>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</si>
  <si>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</si>
  <si>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</si>
  <si>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</si>
  <si>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</si>
  <si>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</si>
  <si>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</si>
  <si>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</si>
  <si>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</si>
  <si>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</si>
  <si>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</si>
  <si>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</si>
  <si>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</si>
  <si>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</si>
  <si>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</si>
  <si>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</si>
  <si>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</si>
  <si>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</si>
  <si>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</si>
  <si>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</si>
  <si>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</si>
  <si>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</si>
  <si>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</si>
  <si>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</si>
  <si>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</si>
  <si>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</si>
  <si>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</si>
  <si>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</si>
  <si>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</si>
  <si>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</si>
  <si>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</si>
  <si>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</si>
  <si>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</si>
  <si>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</si>
  <si>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</si>
  <si>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</si>
  <si>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</si>
  <si>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</si>
  <si>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</si>
  <si>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</si>
  <si>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</si>
  <si>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</si>
  <si>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</si>
  <si>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</si>
  <si>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</si>
  <si>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</si>
  <si>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</si>
  <si>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</si>
  <si>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</si>
  <si>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</si>
  <si>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</si>
  <si>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</si>
  <si>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</si>
  <si>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</si>
  <si>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</si>
  <si>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</si>
  <si>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</si>
  <si>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</si>
  <si>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</si>
  <si>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</si>
  <si>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</si>
  <si>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</si>
  <si>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</si>
  <si>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</si>
  <si>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</si>
  <si>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</si>
  <si>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</si>
  <si>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</si>
  <si>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</si>
  <si>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</si>
  <si>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</si>
  <si>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</si>
  <si>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</si>
  <si>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</si>
  <si>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</si>
  <si>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</si>
  <si>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</si>
  <si>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</si>
  <si>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</si>
  <si>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</si>
  <si>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</si>
  <si>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</si>
  <si>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</si>
  <si>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</si>
  <si>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</si>
  <si>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</si>
  <si>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</si>
  <si>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</si>
  <si>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</si>
  <si>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</si>
  <si>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</si>
  <si>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</si>
  <si>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</si>
  <si>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</si>
  <si>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</si>
  <si>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</si>
  <si>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</si>
  <si>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</si>
  <si>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</si>
  <si>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</si>
  <si>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</si>
  <si>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</si>
  <si>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</si>
  <si>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</si>
  <si>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</si>
  <si>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</si>
  <si>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</si>
  <si>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</si>
  <si>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</si>
  <si>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</si>
  <si>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</si>
  <si>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</si>
  <si>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</si>
  <si>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</si>
  <si>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</si>
  <si>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</si>
  <si>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</si>
  <si>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</si>
  <si>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</si>
  <si>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</si>
  <si>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</si>
  <si>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</si>
  <si>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</si>
  <si>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</si>
  <si>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</si>
  <si>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</si>
  <si>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</si>
  <si>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</si>
  <si>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</si>
  <si>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</si>
  <si>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</si>
  <si>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</si>
  <si>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</si>
  <si>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</si>
  <si>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</si>
  <si>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</si>
  <si>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</si>
  <si>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</si>
  <si>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</si>
  <si>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</si>
  <si>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</si>
  <si>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</si>
  <si>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</si>
  <si>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</si>
  <si>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</si>
  <si>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</si>
  <si>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</si>
  <si>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</si>
  <si>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</si>
  <si>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</si>
  <si>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</si>
  <si>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</si>
  <si>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</si>
  <si>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</si>
  <si>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</si>
  <si>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</si>
  <si>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</si>
  <si>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</si>
  <si>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</si>
  <si>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</si>
  <si>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</si>
  <si>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</si>
  <si>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</si>
  <si>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</si>
  <si>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</si>
  <si>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</si>
  <si>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</si>
  <si>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</si>
  <si>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</si>
  <si>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</si>
  <si>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</si>
  <si>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</si>
  <si>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</si>
  <si>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</si>
  <si>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</si>
  <si>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</si>
  <si>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</si>
  <si>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</si>
  <si>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</si>
  <si>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</si>
  <si>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</si>
  <si>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</si>
  <si>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</si>
  <si>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</si>
  <si>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</si>
  <si>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</si>
  <si>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</si>
  <si>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</si>
  <si>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</si>
  <si>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</si>
  <si>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</si>
  <si>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</si>
  <si>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</si>
  <si>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</si>
  <si>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</si>
  <si>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</si>
  <si>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</si>
  <si>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</si>
  <si>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</si>
  <si>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</si>
  <si>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</si>
  <si>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</si>
  <si>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</si>
  <si>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</si>
  <si>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</si>
  <si>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</si>
  <si>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</si>
  <si>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</si>
  <si>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</si>
  <si>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</si>
  <si>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</si>
  <si>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</si>
  <si>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</si>
  <si>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</si>
  <si>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</si>
  <si>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</si>
  <si>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</si>
  <si>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</si>
  <si>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</si>
  <si>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</si>
  <si>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</si>
  <si>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</si>
  <si>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</si>
  <si>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</si>
  <si>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</si>
  <si>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</si>
  <si>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</si>
  <si>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</si>
  <si>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</si>
  <si>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</si>
  <si>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</si>
  <si>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</si>
  <si>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</si>
  <si>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</si>
  <si>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</si>
  <si>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</si>
  <si>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</si>
  <si>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</si>
  <si>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</si>
  <si>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</si>
  <si>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</si>
  <si>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</si>
  <si>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</si>
  <si>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</si>
  <si>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</si>
  <si>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</si>
  <si>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</si>
  <si>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</si>
  <si>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</si>
  <si>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</si>
  <si>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</si>
  <si>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</si>
  <si>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</si>
  <si>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</si>
  <si>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</si>
  <si>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</si>
  <si>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</si>
  <si>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</si>
  <si>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</si>
  <si>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</si>
  <si>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</si>
  <si>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</si>
  <si>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</si>
  <si>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</si>
  <si>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</si>
  <si>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</si>
  <si>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</si>
  <si>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</si>
  <si>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</si>
  <si>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</si>
  <si>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</si>
  <si>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</si>
  <si>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</si>
  <si>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</si>
  <si>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</si>
  <si>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</si>
  <si>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</si>
  <si>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</si>
  <si>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</si>
  <si>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</si>
  <si>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</si>
  <si>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</si>
  <si>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</si>
  <si>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</si>
  <si>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</si>
  <si>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</si>
  <si>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</si>
  <si>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</si>
  <si>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</si>
  <si>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</si>
  <si>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</si>
  <si>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</si>
  <si>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</si>
  <si>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</si>
  <si>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</si>
  <si>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</si>
  <si>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</si>
  <si>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</si>
  <si>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</si>
  <si>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</si>
  <si>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</si>
  <si>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</si>
  <si>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</si>
  <si>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</si>
  <si>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</si>
  <si>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</si>
  <si>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</si>
  <si>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</si>
  <si>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</si>
  <si>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</si>
  <si>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</si>
  <si>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</si>
  <si>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</si>
  <si>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</si>
  <si>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</si>
  <si>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</si>
  <si>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</si>
  <si>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</si>
  <si>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</si>
  <si>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</si>
  <si>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</si>
  <si>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</si>
  <si>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</si>
  <si>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</si>
  <si>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</si>
  <si>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</si>
  <si>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</si>
  <si>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</si>
  <si>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</si>
  <si>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</si>
  <si>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</si>
  <si>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</si>
  <si>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</si>
  <si>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</si>
  <si>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</si>
  <si>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</si>
  <si>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</si>
  <si>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</si>
  <si>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</si>
  <si>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</si>
  <si>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</si>
  <si>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</si>
  <si>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</si>
  <si>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</si>
  <si>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</si>
  <si>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</si>
  <si>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</si>
  <si>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</si>
  <si>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</si>
  <si>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</si>
  <si>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</si>
  <si>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</si>
  <si>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</si>
  <si>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</si>
  <si>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</si>
  <si>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</si>
  <si>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</si>
  <si>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</si>
  <si>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</si>
  <si>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</si>
  <si>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</si>
  <si>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</si>
  <si>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</si>
  <si>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</si>
  <si>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</si>
  <si>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</si>
  <si>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</si>
  <si>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</si>
  <si>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</si>
  <si>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</si>
  <si>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</si>
  <si>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</si>
  <si>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</si>
  <si>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</si>
  <si>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</si>
  <si>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</si>
  <si>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</si>
  <si>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</si>
  <si>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</si>
  <si>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</si>
  <si>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</si>
  <si>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</si>
  <si>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</si>
  <si>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</si>
  <si>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</si>
  <si>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</si>
  <si>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</si>
  <si>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</si>
  <si>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</si>
  <si>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</si>
  <si>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</si>
  <si>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</si>
  <si>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</si>
  <si>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</si>
  <si>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</si>
  <si>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</si>
  <si>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</si>
  <si>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</si>
  <si>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</si>
  <si>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</si>
  <si>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</si>
  <si>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</si>
  <si>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</si>
  <si>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</si>
  <si>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</si>
  <si>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</si>
  <si>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</si>
  <si>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</si>
  <si>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</si>
  <si>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</si>
  <si>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</si>
  <si>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</si>
  <si>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</si>
  <si>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</si>
  <si>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</si>
  <si>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</si>
  <si>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</si>
  <si>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</si>
  <si>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</si>
  <si>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</si>
  <si>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</si>
  <si>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</si>
  <si>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</si>
  <si>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</si>
  <si>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</si>
  <si>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</si>
  <si>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</si>
  <si>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</si>
  <si>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</si>
  <si>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</si>
  <si>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</si>
  <si>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</si>
  <si>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</si>
  <si>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</si>
  <si>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</si>
  <si>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</si>
  <si>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</si>
  <si>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</si>
  <si>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</si>
  <si>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</si>
  <si>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</si>
  <si>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</si>
  <si>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</si>
  <si>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</si>
  <si>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</si>
  <si>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</si>
  <si>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</si>
  <si>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</si>
  <si>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</si>
  <si>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</si>
  <si>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</si>
  <si>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</si>
  <si>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</si>
  <si>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</si>
  <si>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</si>
  <si>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</si>
  <si>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</si>
  <si>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</si>
  <si>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</si>
  <si>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</si>
  <si>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</si>
  <si>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</si>
  <si>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</si>
  <si>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</si>
  <si>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</si>
  <si>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</si>
  <si>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</si>
  <si>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</si>
  <si>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</si>
  <si>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</si>
  <si>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</si>
  <si>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</si>
  <si>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</si>
  <si>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</si>
  <si>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</si>
  <si>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</si>
  <si>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</si>
  <si>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</si>
  <si>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</si>
  <si>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</si>
  <si>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</si>
  <si>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</si>
  <si>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</si>
  <si>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</si>
  <si>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</si>
  <si>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</si>
  <si>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</si>
  <si>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</si>
  <si>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</si>
  <si>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</si>
  <si>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</si>
  <si>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</si>
  <si>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</si>
  <si>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</si>
  <si>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</si>
  <si>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</si>
  <si>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</si>
  <si>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</si>
  <si>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</si>
  <si>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</si>
  <si>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</si>
  <si>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</si>
  <si>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</si>
  <si>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</si>
  <si>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</si>
  <si>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</si>
  <si>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</si>
  <si>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</si>
  <si>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</si>
  <si>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</si>
  <si>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</si>
  <si>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</si>
  <si>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</si>
  <si>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</si>
  <si>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</si>
  <si>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</si>
  <si>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</si>
  <si>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</si>
  <si>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</si>
  <si>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</si>
  <si>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</si>
  <si>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</si>
  <si>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</si>
  <si>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</si>
  <si>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</si>
  <si>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</si>
  <si>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</si>
  <si>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</si>
  <si>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</si>
  <si>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</si>
  <si>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</si>
  <si>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</si>
  <si>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</si>
  <si>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</si>
  <si>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</si>
  <si>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</si>
  <si>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</si>
  <si>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</si>
  <si>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</si>
  <si>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</si>
  <si>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</si>
  <si>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</si>
  <si>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</si>
  <si>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</si>
  <si>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</si>
  <si>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</si>
  <si>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</si>
  <si>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</si>
  <si>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</si>
  <si>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</si>
  <si>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</si>
  <si>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</si>
  <si>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</si>
  <si>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</si>
  <si>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</si>
  <si>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</si>
  <si>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</si>
  <si>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</si>
  <si>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</si>
  <si>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</si>
  <si>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</si>
  <si>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</si>
  <si>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</si>
  <si>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</si>
  <si>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</si>
  <si>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</si>
  <si>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</si>
  <si>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</si>
  <si>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</si>
  <si>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</si>
  <si>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</si>
  <si>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</si>
  <si>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</si>
  <si>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</si>
  <si>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</si>
  <si>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</si>
  <si>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</si>
  <si>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</si>
  <si>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</si>
  <si>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</si>
  <si>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</si>
  <si>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</si>
  <si>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</si>
  <si>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</si>
  <si>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</si>
  <si>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</si>
  <si>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</si>
  <si>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</si>
  <si>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</si>
  <si>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</si>
  <si>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</si>
  <si>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</si>
  <si>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</si>
  <si>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</si>
  <si>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</si>
  <si>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</si>
  <si>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</si>
  <si>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</si>
  <si>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</si>
  <si>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</si>
  <si>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</si>
  <si>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</si>
  <si>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</si>
  <si>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</si>
  <si>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</si>
  <si>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</si>
  <si>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</si>
  <si>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</si>
  <si>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</si>
  <si>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</si>
  <si>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</si>
  <si>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</si>
  <si>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</si>
  <si>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</si>
  <si>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</si>
  <si>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</si>
  <si>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</si>
  <si>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</si>
  <si>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</si>
  <si>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</si>
  <si>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</si>
  <si>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</si>
  <si>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</si>
  <si>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</si>
  <si>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</si>
  <si>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</si>
  <si>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</si>
  <si>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</si>
  <si>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</si>
  <si>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</si>
  <si>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</si>
  <si>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</si>
  <si>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</si>
  <si>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</si>
  <si>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</si>
  <si>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</si>
  <si>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</si>
  <si>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</si>
  <si>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</si>
  <si>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</si>
  <si>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</si>
  <si>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</si>
  <si>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</si>
  <si>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</si>
  <si>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</si>
  <si>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</si>
  <si>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</si>
  <si>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</si>
  <si>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</si>
  <si>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</si>
  <si>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</si>
  <si>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</si>
  <si>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</si>
  <si>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</si>
  <si>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</si>
  <si>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</si>
  <si>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</si>
  <si>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</si>
  <si>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</si>
  <si>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</si>
  <si>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</si>
  <si>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</si>
  <si>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</si>
  <si>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</si>
  <si>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</si>
  <si>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</si>
  <si>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</si>
  <si>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</si>
  <si>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</si>
  <si>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</si>
  <si>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</si>
  <si>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</si>
  <si>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</si>
  <si>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</si>
  <si>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</si>
  <si>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</si>
  <si>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</si>
  <si>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</si>
  <si>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</si>
  <si>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</si>
  <si>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</si>
  <si>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</si>
  <si>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</si>
  <si>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</si>
  <si>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</si>
  <si>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</si>
  <si>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</si>
  <si>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</si>
  <si>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</si>
  <si>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</si>
  <si>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</si>
  <si>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</si>
  <si>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</si>
  <si>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</si>
  <si>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</si>
  <si>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</si>
  <si>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</si>
  <si>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</si>
  <si>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</si>
  <si>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</si>
  <si>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</si>
  <si>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</si>
  <si>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</si>
  <si>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</si>
  <si>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</si>
  <si>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</si>
  <si>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</si>
  <si>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</si>
  <si>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</si>
  <si>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</si>
  <si>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</si>
  <si>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</si>
  <si>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</si>
  <si>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</si>
  <si>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</si>
  <si>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</si>
  <si>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</si>
  <si>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</si>
  <si>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</si>
  <si>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</si>
  <si>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</si>
  <si>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</si>
  <si>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</si>
  <si>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</si>
  <si>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</si>
  <si>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</si>
  <si>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</si>
  <si>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</si>
  <si>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</si>
  <si>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</si>
  <si>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</si>
  <si>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</si>
  <si>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</si>
  <si>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</si>
  <si>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</si>
  <si>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</si>
  <si>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</si>
  <si>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</si>
  <si>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</si>
  <si>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</si>
  <si>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</si>
  <si>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</si>
  <si>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</si>
  <si>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</si>
  <si>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</si>
  <si>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</si>
  <si>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</si>
  <si>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</si>
  <si>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</si>
  <si>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</si>
  <si>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</si>
  <si>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</si>
  <si>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</si>
  <si>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</si>
  <si>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</si>
  <si>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</si>
  <si>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</si>
  <si>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</si>
  <si>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</si>
  <si>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</si>
  <si>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</si>
  <si>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</si>
  <si>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</si>
  <si>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</si>
  <si>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</si>
  <si>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</si>
  <si>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</si>
  <si>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</si>
  <si>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</si>
  <si>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</si>
  <si>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</si>
  <si>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</si>
  <si>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</si>
  <si>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</si>
  <si>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</si>
  <si>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</si>
  <si>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</si>
  <si>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</si>
  <si>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</si>
  <si>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</si>
  <si>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</si>
  <si>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</si>
  <si>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</si>
  <si>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</si>
  <si>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</si>
  <si>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</si>
  <si>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</si>
  <si>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</si>
  <si>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</si>
  <si>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</si>
  <si>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</si>
  <si>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</si>
  <si>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</si>
  <si>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</si>
  <si>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</si>
  <si>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</si>
  <si>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</si>
  <si>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</si>
  <si>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</si>
  <si>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</si>
  <si>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</si>
  <si>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</si>
  <si>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</si>
  <si>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</si>
  <si>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</si>
  <si>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</si>
  <si>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</si>
  <si>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</si>
  <si>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</si>
  <si>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</si>
  <si>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</si>
  <si>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</si>
  <si>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</si>
  <si>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</si>
  <si>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</si>
  <si>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</si>
  <si>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</si>
  <si>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</si>
  <si>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</si>
  <si>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</si>
  <si>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</si>
  <si>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</si>
  <si>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</si>
  <si>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</si>
  <si>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</si>
  <si>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</si>
  <si>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</si>
  <si>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</si>
  <si>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</si>
  <si>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</si>
  <si>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</si>
  <si>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</si>
  <si>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</si>
  <si>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</si>
  <si>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</si>
  <si>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</si>
  <si>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</si>
  <si>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</si>
  <si>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</si>
  <si>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</si>
  <si>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</si>
  <si>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</si>
  <si>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</si>
  <si>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</si>
  <si>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</si>
  <si>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</si>
  <si>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</si>
  <si>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</si>
  <si>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</si>
  <si>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</si>
  <si>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</si>
  <si>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</si>
  <si>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</si>
  <si>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</si>
  <si>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</si>
  <si>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</si>
  <si>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</si>
  <si>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</si>
  <si>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</si>
  <si>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</si>
  <si>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</si>
  <si>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</si>
  <si>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</si>
  <si>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</si>
  <si>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</si>
  <si>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</si>
  <si>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</si>
  <si>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</si>
  <si>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</si>
  <si>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</si>
  <si>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</si>
  <si>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</si>
  <si>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</si>
  <si>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</si>
  <si>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</si>
  <si>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</si>
  <si>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</si>
  <si>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</si>
  <si>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</si>
  <si>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</si>
  <si>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</si>
  <si>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</si>
  <si>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</si>
  <si>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</si>
  <si>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</si>
  <si>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</si>
  <si>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</si>
  <si>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</si>
  <si>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</si>
  <si>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</si>
  <si>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</si>
  <si>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</si>
  <si>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</si>
  <si>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</si>
  <si>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</si>
  <si>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</si>
  <si>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</si>
  <si>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</si>
  <si>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</si>
  <si>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</si>
  <si>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</si>
  <si>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</si>
  <si>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</si>
  <si>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</si>
  <si>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</si>
  <si>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</si>
  <si>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</si>
  <si>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</si>
  <si>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</si>
  <si>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</si>
  <si>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</si>
  <si>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</si>
  <si>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</si>
  <si>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</si>
  <si>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</si>
  <si>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</si>
  <si>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</si>
  <si>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</si>
  <si>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</si>
  <si>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</si>
  <si>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</si>
  <si>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</si>
  <si>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</si>
  <si>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</si>
  <si>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</si>
  <si>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</si>
  <si>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</si>
  <si>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</si>
  <si>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</si>
  <si>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</si>
  <si>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</si>
  <si>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</si>
  <si>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</si>
  <si>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</si>
  <si>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</si>
  <si>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</si>
  <si>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</si>
  <si>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</si>
  <si>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</si>
  <si>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</si>
  <si>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</si>
  <si>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</si>
  <si>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</si>
  <si>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</si>
  <si>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</si>
  <si>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</si>
  <si>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</si>
  <si>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</si>
  <si>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</si>
  <si>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</si>
  <si>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</si>
  <si>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</si>
  <si>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</si>
  <si>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</si>
  <si>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</si>
  <si>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</si>
  <si>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</si>
  <si>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</si>
  <si>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</si>
  <si>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</si>
  <si>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</si>
  <si>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</si>
  <si>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</si>
  <si>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</si>
  <si>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</si>
  <si>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</si>
  <si>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</si>
  <si>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</si>
  <si>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</si>
  <si>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</si>
  <si>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</si>
  <si>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</si>
  <si>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</si>
  <si>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</si>
  <si>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</si>
  <si>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</si>
  <si>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</si>
  <si>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</si>
  <si>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</si>
  <si>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</si>
  <si>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</si>
  <si>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</si>
  <si>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</si>
  <si>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</si>
  <si>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</si>
  <si>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</si>
  <si>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</si>
  <si>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</si>
  <si>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</si>
  <si>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</si>
  <si>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</si>
  <si>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</si>
  <si>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</si>
  <si>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</si>
  <si>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</si>
  <si>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</si>
  <si>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</si>
  <si>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</si>
  <si>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</si>
  <si>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</si>
  <si>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</si>
  <si>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</si>
  <si>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</si>
  <si>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</si>
  <si>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</si>
  <si>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</si>
  <si>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</si>
  <si>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</si>
  <si>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</si>
  <si>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</si>
  <si>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</si>
  <si>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</si>
  <si>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</si>
  <si>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</si>
  <si>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</si>
  <si>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</si>
  <si>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</si>
  <si>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</si>
  <si>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</si>
  <si>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</si>
  <si>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</si>
  <si>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</si>
  <si>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</si>
  <si>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</si>
  <si>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</si>
  <si>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</si>
  <si>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</si>
  <si>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</si>
  <si>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</si>
  <si>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</si>
  <si>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</si>
  <si>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</si>
  <si>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</si>
  <si>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</si>
  <si>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</si>
  <si>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</si>
  <si>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</si>
  <si>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</si>
  <si>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</si>
  <si>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</si>
  <si>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</si>
  <si>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</si>
  <si>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</si>
  <si>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</si>
  <si>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</si>
  <si>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</si>
  <si>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</si>
  <si>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</si>
  <si>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</si>
  <si>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</si>
  <si>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</si>
  <si>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</si>
  <si>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</si>
  <si>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</si>
  <si>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</si>
  <si>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</si>
  <si>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</si>
  <si>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</si>
  <si>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</si>
  <si>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</si>
  <si>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</si>
  <si>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</si>
  <si>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</si>
  <si>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</si>
  <si>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</si>
  <si>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</si>
  <si>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</si>
  <si>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</si>
  <si>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</si>
  <si>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</si>
  <si>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</si>
  <si>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</si>
  <si>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</si>
  <si>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</si>
  <si>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</si>
  <si>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</si>
  <si>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</si>
  <si>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</si>
  <si>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</si>
  <si>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</si>
  <si>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</si>
  <si>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</si>
  <si>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</si>
  <si>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</si>
  <si>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</si>
  <si>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</si>
  <si>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</si>
  <si>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</si>
  <si>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</si>
  <si>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</si>
  <si>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</si>
  <si>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</si>
  <si>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</si>
  <si>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</si>
  <si>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</si>
  <si>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</si>
  <si>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</si>
  <si>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</si>
  <si>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</si>
  <si>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</si>
  <si>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</si>
  <si>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</si>
  <si>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</si>
  <si>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</si>
  <si>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</si>
  <si>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</si>
  <si>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</si>
  <si>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</si>
  <si>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</si>
  <si>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</si>
  <si>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</si>
  <si>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</si>
  <si>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</si>
  <si>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</si>
  <si>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</si>
  <si>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</si>
  <si>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</si>
  <si>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</si>
  <si>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</si>
  <si>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</si>
  <si>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</si>
  <si>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</si>
  <si>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</si>
  <si>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</si>
  <si>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</si>
  <si>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</si>
  <si>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</si>
  <si>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</si>
  <si>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</si>
  <si>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</si>
  <si>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</si>
  <si>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</si>
  <si>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</si>
  <si>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</si>
  <si>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</si>
  <si>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</si>
  <si>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</si>
  <si>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</si>
  <si>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</si>
  <si>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</si>
  <si>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</si>
  <si>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</si>
  <si>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</si>
  <si>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</si>
  <si>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</si>
  <si>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</si>
  <si>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</si>
  <si>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</si>
  <si>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</si>
  <si>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</si>
  <si>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</si>
  <si>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</si>
  <si>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</si>
  <si>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</si>
  <si>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</si>
  <si>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</si>
  <si>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</si>
  <si>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</si>
  <si>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</si>
  <si>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</si>
  <si>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</si>
  <si>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</si>
  <si>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</si>
  <si>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</si>
  <si>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</si>
  <si>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</si>
  <si>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</si>
  <si>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</si>
  <si>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</si>
  <si>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</si>
  <si>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</si>
  <si>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</si>
  <si>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</si>
  <si>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</si>
  <si>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</si>
  <si>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</si>
  <si>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</si>
  <si>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</si>
  <si>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</si>
  <si>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</si>
  <si>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</si>
  <si>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</si>
  <si>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</si>
  <si>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</si>
  <si>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</si>
  <si>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</si>
  <si>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</si>
  <si>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</si>
  <si>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</si>
  <si>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</si>
  <si>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</si>
  <si>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</si>
  <si>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</si>
  <si>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</si>
  <si>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</si>
  <si>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</si>
  <si>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</si>
  <si>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</si>
  <si>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</si>
  <si>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</si>
  <si>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</si>
  <si>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</si>
  <si>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</si>
  <si>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</si>
  <si>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</si>
  <si>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</si>
  <si>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</si>
  <si>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</si>
  <si>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</si>
  <si>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</si>
  <si>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</si>
  <si>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</si>
  <si>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</si>
  <si>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</si>
  <si>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</si>
  <si>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</si>
  <si>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</si>
  <si>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</si>
  <si>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</si>
  <si>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</si>
  <si>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</si>
  <si>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</si>
  <si>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</si>
  <si>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</si>
  <si>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</si>
  <si>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</si>
  <si>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</si>
  <si>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</si>
  <si>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</si>
  <si>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</si>
  <si>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</si>
  <si>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</si>
  <si>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</si>
  <si>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</si>
  <si>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</si>
  <si>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</si>
  <si>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</si>
  <si>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</si>
  <si>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</si>
  <si>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</si>
  <si>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</si>
  <si>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</si>
  <si>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</si>
  <si>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</si>
  <si>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</si>
  <si>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</si>
  <si>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</si>
  <si>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</si>
  <si>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</si>
  <si>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</si>
  <si>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</si>
  <si>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</si>
  <si>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</si>
  <si>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</si>
  <si>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</si>
  <si>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</si>
  <si>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</si>
  <si>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</si>
  <si>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</si>
  <si>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</si>
  <si>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</si>
  <si>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</si>
  <si>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</si>
  <si>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</si>
  <si>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</si>
  <si>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</si>
  <si>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</si>
  <si>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</si>
  <si>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</si>
  <si>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</si>
  <si>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</si>
  <si>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</si>
  <si>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</si>
  <si>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</si>
  <si>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</si>
  <si>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</si>
  <si>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</si>
  <si>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</si>
  <si>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</si>
  <si>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</si>
  <si>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</si>
  <si>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</si>
  <si>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</si>
  <si>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</si>
  <si>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</si>
  <si>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</si>
  <si>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</si>
  <si>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</si>
  <si>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</si>
  <si>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</si>
  <si>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</si>
  <si>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</si>
  <si>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</si>
  <si>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</si>
  <si>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</si>
  <si>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</si>
  <si>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</si>
  <si>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</si>
  <si>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</si>
  <si>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</si>
  <si>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</si>
  <si>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</si>
  <si>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</si>
  <si>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</si>
  <si>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</si>
  <si>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</si>
  <si>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</si>
  <si>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</si>
  <si>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</si>
  <si>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</si>
  <si>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</si>
  <si>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</si>
  <si>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</si>
  <si>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</si>
  <si>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</si>
  <si>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</si>
  <si>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</si>
  <si>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</si>
  <si>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</si>
  <si>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</si>
  <si>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</si>
  <si>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</si>
  <si>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</si>
  <si>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</si>
  <si>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</si>
  <si>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</si>
  <si>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</si>
  <si>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</si>
  <si>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</si>
  <si>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</si>
  <si>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</si>
  <si>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</si>
  <si>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</si>
  <si>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</si>
  <si>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</si>
  <si>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</si>
  <si>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</si>
  <si>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</si>
  <si>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</si>
  <si>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</si>
  <si>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</si>
  <si>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</si>
  <si>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</si>
  <si>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</si>
  <si>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</si>
  <si>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</si>
  <si>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</si>
  <si>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</si>
  <si>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</si>
  <si>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</si>
  <si>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</si>
  <si>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</si>
  <si>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</si>
  <si>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</si>
  <si>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</si>
  <si>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</si>
  <si>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</si>
  <si>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</si>
  <si>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</si>
  <si>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</si>
  <si>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</si>
  <si>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</si>
  <si>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</si>
  <si>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</si>
  <si>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</si>
  <si>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</si>
  <si>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</si>
  <si>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</si>
  <si>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</si>
  <si>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</si>
  <si>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</si>
  <si>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</si>
  <si>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</si>
  <si>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</si>
  <si>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</si>
  <si>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</si>
  <si>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</si>
  <si>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</si>
  <si>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</si>
  <si>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</si>
  <si>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</si>
  <si>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</si>
  <si>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</si>
  <si>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</si>
  <si>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</si>
  <si>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</si>
  <si>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</si>
  <si>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</si>
  <si>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</si>
  <si>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</si>
  <si>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</si>
  <si>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</si>
  <si>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</si>
  <si>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</si>
  <si>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</si>
  <si>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</si>
  <si>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</si>
  <si>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</si>
  <si>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</si>
  <si>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</si>
  <si>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</si>
  <si>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</si>
  <si>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</si>
  <si>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</si>
  <si>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</si>
  <si>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</si>
  <si>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</si>
  <si>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</si>
  <si>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</si>
  <si>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</si>
  <si>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</si>
  <si>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</si>
  <si>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</si>
  <si>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</si>
  <si>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</si>
  <si>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</si>
  <si>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</si>
  <si>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</si>
  <si>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</si>
  <si>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</si>
  <si>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</si>
  <si>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</si>
  <si>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</si>
  <si>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</si>
  <si>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</si>
  <si>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</si>
  <si>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</si>
  <si>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</si>
  <si>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</si>
  <si>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</si>
  <si>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</si>
  <si>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</si>
  <si>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</si>
  <si>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</si>
  <si>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</si>
  <si>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</si>
  <si>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</si>
  <si>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</si>
  <si>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</si>
  <si>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</si>
  <si>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</si>
  <si>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</si>
  <si>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</si>
  <si>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</si>
  <si>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</si>
  <si>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</si>
  <si>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</si>
  <si>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</si>
  <si>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</si>
  <si>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</si>
  <si>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</si>
  <si>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</si>
  <si>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</si>
  <si>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</si>
  <si>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</si>
  <si>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</si>
  <si>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</si>
  <si>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</si>
  <si>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</si>
  <si>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</si>
  <si>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</si>
  <si>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</si>
  <si>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</si>
  <si>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</si>
  <si>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</si>
  <si>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</si>
  <si>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</si>
  <si>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</si>
  <si>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</si>
  <si>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</si>
  <si>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</si>
  <si>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</si>
  <si>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</si>
  <si>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</si>
  <si>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</si>
  <si>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</si>
  <si>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</si>
  <si>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</si>
  <si>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</si>
  <si>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</si>
  <si>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</si>
  <si>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</si>
  <si>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</si>
  <si>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</si>
  <si>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</si>
  <si>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</si>
  <si>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</si>
  <si>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</si>
  <si>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</si>
  <si>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</si>
  <si>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</si>
  <si>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</si>
  <si>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</si>
  <si>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</si>
  <si>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</si>
  <si>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</si>
  <si>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</si>
  <si>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</si>
  <si>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</si>
  <si>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</si>
  <si>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</si>
  <si>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</si>
  <si>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</si>
  <si>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</si>
  <si>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</si>
  <si>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</si>
  <si>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</si>
  <si>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</si>
  <si>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</si>
  <si>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</si>
  <si>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</si>
  <si>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</si>
  <si>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</si>
  <si>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</si>
  <si>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</si>
  <si>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</si>
  <si>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</si>
  <si>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</si>
  <si>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</si>
  <si>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</si>
  <si>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</si>
  <si>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</si>
  <si>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</si>
  <si>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</si>
  <si>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</si>
  <si>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</si>
  <si>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</si>
  <si>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</si>
  <si>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</si>
  <si>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</si>
  <si>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</si>
  <si>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</si>
  <si>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</si>
  <si>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</si>
  <si>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</si>
  <si>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</si>
  <si>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</si>
  <si>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</si>
  <si>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</si>
  <si>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</si>
  <si>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</si>
  <si>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</si>
  <si>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</si>
  <si>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</si>
  <si>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</si>
  <si>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</si>
  <si>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</si>
  <si>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</si>
  <si>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</si>
  <si>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</si>
  <si>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</si>
  <si>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</si>
  <si>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</si>
  <si>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</si>
  <si>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</si>
  <si>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</si>
  <si>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</si>
  <si>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</si>
  <si>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</si>
  <si>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</si>
  <si>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</si>
  <si>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</si>
  <si>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</si>
  <si>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</si>
  <si>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</si>
  <si>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</si>
  <si>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</si>
  <si>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</si>
  <si>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</si>
  <si>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</si>
  <si>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</si>
  <si>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</si>
  <si>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</si>
  <si>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</si>
  <si>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</si>
  <si>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</si>
  <si>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</si>
  <si>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</si>
  <si>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</si>
  <si>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</si>
  <si>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</si>
  <si>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</si>
  <si>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</si>
  <si>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</si>
  <si>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</si>
  <si>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</si>
  <si>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</si>
  <si>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</si>
  <si>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</si>
  <si>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</si>
  <si>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</si>
  <si>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</si>
  <si>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</si>
  <si>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</si>
  <si>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</si>
  <si>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</si>
  <si>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</si>
  <si>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</si>
  <si>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</si>
  <si>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</si>
  <si>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</si>
  <si>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</si>
  <si>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</si>
  <si>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</si>
  <si>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</si>
  <si>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</si>
  <si>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</si>
  <si>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</si>
  <si>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</si>
  <si>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</si>
  <si>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</si>
  <si>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</si>
  <si>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</si>
  <si>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</si>
  <si>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</si>
  <si>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</si>
  <si>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</si>
  <si>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</si>
  <si>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</si>
  <si>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</si>
  <si>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</si>
  <si>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</si>
  <si>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</si>
  <si>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</si>
  <si>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</si>
  <si>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</si>
  <si>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</si>
  <si>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</si>
  <si>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</si>
  <si>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</si>
  <si>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</si>
  <si>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</si>
  <si>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</si>
  <si>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</si>
  <si>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</si>
  <si>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</si>
  <si>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</si>
  <si>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</si>
  <si>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</si>
  <si>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</si>
  <si>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</si>
  <si>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</si>
  <si>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</si>
  <si>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</si>
  <si>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</si>
  <si>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</si>
  <si>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</si>
  <si>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</si>
  <si>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</si>
  <si>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</si>
  <si>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</si>
  <si>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</si>
  <si>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</si>
  <si>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</si>
  <si>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</si>
  <si>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</si>
  <si>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</si>
  <si>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</si>
  <si>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</si>
  <si>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</si>
  <si>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</si>
  <si>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</si>
  <si>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</si>
  <si>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</si>
  <si>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</si>
  <si>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</si>
  <si>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</si>
  <si>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</si>
  <si>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</si>
  <si>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</si>
  <si>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</si>
  <si>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</si>
  <si>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</si>
  <si>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</si>
  <si>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</si>
  <si>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</si>
  <si>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</si>
  <si>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</si>
  <si>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</si>
  <si>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</si>
  <si>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</si>
  <si>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</si>
  <si>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</si>
  <si>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</si>
  <si>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</si>
  <si>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</si>
  <si>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</si>
  <si>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</si>
  <si>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</si>
  <si>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</si>
  <si>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</si>
  <si>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</si>
  <si>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</si>
  <si>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</si>
  <si>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</si>
  <si>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</si>
  <si>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</si>
  <si>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</si>
  <si>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</si>
  <si>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</si>
  <si>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</si>
  <si>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</si>
  <si>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</si>
  <si>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</si>
  <si>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</si>
  <si>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</si>
  <si>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</si>
  <si>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</si>
  <si>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</si>
  <si>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</si>
  <si>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</si>
  <si>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</si>
  <si>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</si>
  <si>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</si>
  <si>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</si>
  <si>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</si>
  <si>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</si>
  <si>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</si>
  <si>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</si>
  <si>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</si>
  <si>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</si>
  <si>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</si>
  <si>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</si>
  <si>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</si>
  <si>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</si>
  <si>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</si>
  <si>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</si>
  <si>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</si>
  <si>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</si>
  <si>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</si>
  <si>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</si>
  <si>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</si>
  <si>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</si>
  <si>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</si>
  <si>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</si>
  <si>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</si>
  <si>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</si>
  <si>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</si>
  <si>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</si>
  <si>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</si>
  <si>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</si>
  <si>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</si>
  <si>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</si>
  <si>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</si>
  <si>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</si>
  <si>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</si>
  <si>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</si>
  <si>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</si>
  <si>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</si>
  <si>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</si>
  <si>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</si>
  <si>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</si>
  <si>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</si>
  <si>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</si>
  <si>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</si>
  <si>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</si>
  <si>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</si>
  <si>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</si>
  <si>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</si>
  <si>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</si>
  <si>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</si>
  <si>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</si>
  <si>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</si>
  <si>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</si>
  <si>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</si>
  <si>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</si>
  <si>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</si>
  <si>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</si>
  <si>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</si>
  <si>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</si>
  <si>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</si>
  <si>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</si>
  <si>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</si>
  <si>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</si>
  <si>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</si>
  <si>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</si>
  <si>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</si>
  <si>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</si>
  <si>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</si>
  <si>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</si>
  <si>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</si>
  <si>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</si>
  <si>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</si>
  <si>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</si>
  <si>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</si>
  <si>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</si>
  <si>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</si>
  <si>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</si>
  <si>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</si>
  <si>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</si>
  <si>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</si>
  <si>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</si>
  <si>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</si>
  <si>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</si>
  <si>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</si>
  <si>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</si>
  <si>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</si>
  <si>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</si>
  <si>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</si>
  <si>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</si>
  <si>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</si>
  <si>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</si>
  <si>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</si>
  <si>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</si>
  <si>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</si>
  <si>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</si>
  <si>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</si>
  <si>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</si>
  <si>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</si>
  <si>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</si>
  <si>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</si>
  <si>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</si>
  <si>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</si>
  <si>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</si>
  <si>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</si>
  <si>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</si>
  <si>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</si>
  <si>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</si>
  <si>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</si>
  <si>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</si>
  <si>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</si>
  <si>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</si>
  <si>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</si>
  <si>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</si>
  <si>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</si>
  <si>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</si>
  <si>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</si>
  <si>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</si>
  <si>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</si>
  <si>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</si>
  <si>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</si>
  <si>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</si>
  <si>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</si>
  <si>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</si>
  <si>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</si>
  <si>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</si>
  <si>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</si>
  <si>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</si>
  <si>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</si>
  <si>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</si>
  <si>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</si>
  <si>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</si>
  <si>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</si>
  <si>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</si>
  <si>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</si>
  <si>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</si>
  <si>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</si>
  <si>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</si>
  <si>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</si>
  <si>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</si>
  <si>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</si>
  <si>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</si>
  <si>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</si>
  <si>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</si>
  <si>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</si>
  <si>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</si>
  <si>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</si>
  <si>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</si>
  <si>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</si>
  <si>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</si>
  <si>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</si>
  <si>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</si>
  <si>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</si>
  <si>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</si>
  <si>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</si>
  <si>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</si>
  <si>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</si>
  <si>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</si>
  <si>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</si>
  <si>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</si>
  <si>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</si>
  <si>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</si>
  <si>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</si>
  <si>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</si>
  <si>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</si>
  <si>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</si>
  <si>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</si>
  <si>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</si>
  <si>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</si>
  <si>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</si>
  <si>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</si>
  <si>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</si>
  <si>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</si>
  <si>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</si>
  <si>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</si>
  <si>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</si>
  <si>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</si>
  <si>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</si>
  <si>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</si>
  <si>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</si>
  <si>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</si>
  <si>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</si>
  <si>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</si>
  <si>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</si>
  <si>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</si>
  <si>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</si>
  <si>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</si>
  <si>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</si>
  <si>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</si>
  <si>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</si>
  <si>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</si>
  <si>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</si>
  <si>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</si>
  <si>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</si>
  <si>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</si>
  <si>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</si>
  <si>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</si>
  <si>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</si>
  <si>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</si>
  <si>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</si>
  <si>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</si>
  <si>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</si>
  <si>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</si>
  <si>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</si>
  <si>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</si>
  <si>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</si>
  <si>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</si>
  <si>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</si>
  <si>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</si>
  <si>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</si>
  <si>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</si>
  <si>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</si>
  <si>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</si>
  <si>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</si>
  <si>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</si>
  <si>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</si>
  <si>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</si>
  <si>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</si>
  <si>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</si>
  <si>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</si>
  <si>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</si>
  <si>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</si>
  <si>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</si>
  <si>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</si>
  <si>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</si>
  <si>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</si>
  <si>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</si>
  <si>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</si>
  <si>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</si>
  <si>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</si>
  <si>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</si>
  <si>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</si>
  <si>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</si>
  <si>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</si>
  <si>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</si>
  <si>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</si>
  <si>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</si>
  <si>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</si>
  <si>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</si>
  <si>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</si>
  <si>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</si>
  <si>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</si>
  <si>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</si>
  <si>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</si>
  <si>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</si>
  <si>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</si>
  <si>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</si>
  <si>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</si>
  <si>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</si>
  <si>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</si>
  <si>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</si>
  <si>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</si>
  <si>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</si>
  <si>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</si>
  <si>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</si>
  <si>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</si>
  <si>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</si>
  <si>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</si>
  <si>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</si>
  <si>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</si>
  <si>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</si>
  <si>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</si>
  <si>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</si>
  <si>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</si>
  <si>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</si>
  <si>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</si>
  <si>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</si>
  <si>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</si>
  <si>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</si>
  <si>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</si>
  <si>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</si>
  <si>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</si>
  <si>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</si>
  <si>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</si>
  <si>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</si>
  <si>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</si>
  <si>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</si>
  <si>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</si>
  <si>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</si>
  <si>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</si>
  <si>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</si>
  <si>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</si>
  <si>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</si>
  <si>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</si>
  <si>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</si>
  <si>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</si>
  <si>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</si>
  <si>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</si>
  <si>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</si>
  <si>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</si>
  <si>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</si>
  <si>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</si>
  <si>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</si>
  <si>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</si>
  <si>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</si>
  <si>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</si>
  <si>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</si>
  <si>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</si>
  <si>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</si>
  <si>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</si>
  <si>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</si>
  <si>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</si>
  <si>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</si>
  <si>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</si>
  <si>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</si>
  <si>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</si>
  <si>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</si>
  <si>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</si>
  <si>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</si>
  <si>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</si>
  <si>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</si>
  <si>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</si>
  <si>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</si>
  <si>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</si>
  <si>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</si>
  <si>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</si>
  <si>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</si>
  <si>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</si>
  <si>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</si>
  <si>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</si>
  <si>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</si>
  <si>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</si>
  <si>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</si>
  <si>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</si>
  <si>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</si>
  <si>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</si>
  <si>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</si>
  <si>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</si>
  <si>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</si>
  <si>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</si>
  <si>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</si>
  <si>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</si>
  <si>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</si>
  <si>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</si>
  <si>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</si>
  <si>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</si>
  <si>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</si>
  <si>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</si>
  <si>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</si>
  <si>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</si>
  <si>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</si>
  <si>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</si>
  <si>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</si>
  <si>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</si>
  <si>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</si>
  <si>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</si>
  <si>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</si>
  <si>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</si>
  <si>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</si>
  <si>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</si>
  <si>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</si>
  <si>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</si>
  <si>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</si>
  <si>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</si>
  <si>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</si>
  <si>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</si>
  <si>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</si>
  <si>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</si>
  <si>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</si>
  <si>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</si>
  <si>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</si>
  <si>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</si>
  <si>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</si>
  <si>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</si>
  <si>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</si>
  <si>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</si>
  <si>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</si>
  <si>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</si>
  <si>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</si>
  <si>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</si>
  <si>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</si>
  <si>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</si>
  <si>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</si>
  <si>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</si>
  <si>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</si>
  <si>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</si>
  <si>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</si>
  <si>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</si>
  <si>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</si>
  <si>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</si>
  <si>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</si>
  <si>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</si>
  <si>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</si>
  <si>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</si>
  <si>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</si>
  <si>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</si>
  <si>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</si>
  <si>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</si>
  <si>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</si>
  <si>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</si>
  <si>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</si>
  <si>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</si>
  <si>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</si>
  <si>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</si>
  <si>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</si>
  <si>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</si>
  <si>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</si>
  <si>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</si>
  <si>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</si>
  <si>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</si>
  <si>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</si>
  <si>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</si>
  <si>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</si>
  <si>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</si>
  <si>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</si>
  <si>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</si>
  <si>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</si>
  <si>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</si>
  <si>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</si>
  <si>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</si>
  <si>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</si>
  <si>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</si>
  <si>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</si>
  <si>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</si>
  <si>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</si>
  <si>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</si>
  <si>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</si>
  <si>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</si>
  <si>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</si>
  <si>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</si>
  <si>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</si>
  <si>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</si>
  <si>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</si>
  <si>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</si>
  <si>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</si>
  <si>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</si>
  <si>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</si>
  <si>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</si>
  <si>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</si>
  <si>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</si>
  <si>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</si>
  <si>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</si>
  <si>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</si>
  <si>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</si>
  <si>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</si>
  <si>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</si>
  <si>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</si>
  <si>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</si>
  <si>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</si>
  <si>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</si>
  <si>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</si>
  <si>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</si>
  <si>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</si>
  <si>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</si>
  <si>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</si>
  <si>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</si>
  <si>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</si>
  <si>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</si>
  <si>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</si>
  <si>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</si>
  <si>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</si>
  <si>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</si>
  <si>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</si>
  <si>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</si>
  <si>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</si>
  <si>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</si>
  <si>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</si>
  <si>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</si>
  <si>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</si>
  <si>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</si>
  <si>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</si>
  <si>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</si>
  <si>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</si>
  <si>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</si>
  <si>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</si>
  <si>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</si>
  <si>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</si>
  <si>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</si>
  <si>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</si>
  <si>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</si>
  <si>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</si>
  <si>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</si>
  <si>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</si>
  <si>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</si>
  <si>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</si>
  <si>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</si>
  <si>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</si>
  <si>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</si>
  <si>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</si>
  <si>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</si>
  <si>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</si>
  <si>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</si>
  <si>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</si>
  <si>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</si>
  <si>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</si>
  <si>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</si>
  <si>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</si>
  <si>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</si>
  <si>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</si>
  <si>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</si>
  <si>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</si>
  <si>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</si>
  <si>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</si>
  <si>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</si>
  <si>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</si>
  <si>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</si>
  <si>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</si>
  <si>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</si>
  <si>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</si>
  <si>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</si>
  <si>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</si>
  <si>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</si>
  <si>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</si>
  <si>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</si>
  <si>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</si>
  <si>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</si>
  <si>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</si>
  <si>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</si>
  <si>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</si>
  <si>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</si>
  <si>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</si>
  <si>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</si>
  <si>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</si>
  <si>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</si>
  <si>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</si>
  <si>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</si>
  <si>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</si>
  <si>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</si>
  <si>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</si>
  <si>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</si>
  <si>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</si>
  <si>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</si>
  <si>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</si>
  <si>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</si>
  <si>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</si>
  <si>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</si>
  <si>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</si>
  <si>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</si>
  <si>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</si>
  <si>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</si>
  <si>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</si>
  <si>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</si>
  <si>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</si>
  <si>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</si>
  <si>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</si>
  <si>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</si>
  <si>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</si>
  <si>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</si>
  <si>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</si>
  <si>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</si>
  <si>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</si>
  <si>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</si>
  <si>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</si>
  <si>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</si>
  <si>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</si>
  <si>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</si>
  <si>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</si>
  <si>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</si>
  <si>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</si>
  <si>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</si>
  <si>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</si>
  <si>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</si>
  <si>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</si>
  <si>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</si>
  <si>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</si>
  <si>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</si>
  <si>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</si>
  <si>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</si>
  <si>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</si>
  <si>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</si>
  <si>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</si>
  <si>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</si>
  <si>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</si>
  <si>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</si>
  <si>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</si>
  <si>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</si>
  <si>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</si>
  <si>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</si>
  <si>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</si>
  <si>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</si>
  <si>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</si>
  <si>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</si>
  <si>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</si>
  <si>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</si>
  <si>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</si>
  <si>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</si>
  <si>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</si>
  <si>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</si>
  <si>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</si>
  <si>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</si>
  <si>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</si>
  <si>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</si>
  <si>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</si>
  <si>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</si>
  <si>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</si>
  <si>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</si>
  <si>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</si>
  <si>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</si>
  <si>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</si>
  <si>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</si>
  <si>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</si>
  <si>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</si>
  <si>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</si>
  <si>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</si>
  <si>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</si>
  <si>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</si>
  <si>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</si>
  <si>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</si>
  <si>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</si>
  <si>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</si>
  <si>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</si>
  <si>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</si>
  <si>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</si>
  <si>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</si>
  <si>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</si>
  <si>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</si>
  <si>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</si>
  <si>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</si>
  <si>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</si>
  <si>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</si>
  <si>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</si>
  <si>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</si>
  <si>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</si>
  <si>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</si>
  <si>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</si>
  <si>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</si>
  <si>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</si>
  <si>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</si>
  <si>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</si>
  <si>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</si>
  <si>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</si>
  <si>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</si>
  <si>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</si>
  <si>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</si>
  <si>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</si>
  <si>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</si>
  <si>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</si>
  <si>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</si>
  <si>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</si>
  <si>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</si>
  <si>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</si>
  <si>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</si>
  <si>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</si>
  <si>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</si>
  <si>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</si>
  <si>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</si>
  <si>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</si>
  <si>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</si>
  <si>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</si>
  <si>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</si>
  <si>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</si>
  <si>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</si>
  <si>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</si>
  <si>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</si>
  <si>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</si>
  <si>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</si>
  <si>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</si>
  <si>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</si>
  <si>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</si>
  <si>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</si>
  <si>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</si>
  <si>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</si>
  <si>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</si>
  <si>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</si>
  <si>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</si>
  <si>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</si>
  <si>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</si>
  <si>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</si>
  <si>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</si>
  <si>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</si>
  <si>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</si>
  <si>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</si>
  <si>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</si>
  <si>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</si>
  <si>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</si>
  <si>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</si>
  <si>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</si>
  <si>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</si>
  <si>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</si>
  <si>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</si>
  <si>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</si>
  <si>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</si>
  <si>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</si>
  <si>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</si>
  <si>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</si>
  <si>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</si>
  <si>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</si>
  <si>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</si>
  <si>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</si>
  <si>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</si>
  <si>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</si>
  <si>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</si>
  <si>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</si>
  <si>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</si>
  <si>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</si>
  <si>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</si>
  <si>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</si>
  <si>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</si>
  <si>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</si>
  <si>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</si>
  <si>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</si>
  <si>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</si>
  <si>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</si>
  <si>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</si>
  <si>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</si>
  <si>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</si>
  <si>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</si>
  <si>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</si>
  <si>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</si>
  <si>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</si>
  <si>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</si>
  <si>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</si>
  <si>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</si>
  <si>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</si>
  <si>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</si>
  <si>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</si>
  <si>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</si>
  <si>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</si>
  <si>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</si>
  <si>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</si>
  <si>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</si>
  <si>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</si>
  <si>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</si>
  <si>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</si>
  <si>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</si>
  <si>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</si>
  <si>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</si>
  <si>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</si>
  <si>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</si>
  <si>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</si>
  <si>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</si>
  <si>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</si>
  <si>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</si>
  <si>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</si>
  <si>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</si>
  <si>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</si>
  <si>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</si>
  <si>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</si>
  <si>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</si>
  <si>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</si>
  <si>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</si>
  <si>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</si>
  <si>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</si>
  <si>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</si>
  <si>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</si>
  <si>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</si>
  <si>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</si>
  <si>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</si>
  <si>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</si>
  <si>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</si>
  <si>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</si>
  <si>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</si>
  <si>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</si>
  <si>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</si>
  <si>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</si>
  <si>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</si>
  <si>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</si>
  <si>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</si>
  <si>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</si>
  <si>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</si>
  <si>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</si>
  <si>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</si>
  <si>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</si>
  <si>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</si>
  <si>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</si>
  <si>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</si>
  <si>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</si>
  <si>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</si>
  <si>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</si>
  <si>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</si>
  <si>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</si>
  <si>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</si>
  <si>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</si>
  <si>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</si>
  <si>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</si>
  <si>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</si>
  <si>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</si>
  <si>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</si>
  <si>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</si>
  <si>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</si>
  <si>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</si>
  <si>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</si>
  <si>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</si>
  <si>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</si>
  <si>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</si>
  <si>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</si>
  <si>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</si>
  <si>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</si>
  <si>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</si>
  <si>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</si>
  <si>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</si>
  <si>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</si>
  <si>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</si>
  <si>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</si>
  <si>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</si>
  <si>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</si>
  <si>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</si>
  <si>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</si>
  <si>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</si>
  <si>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</si>
  <si>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</si>
  <si>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</si>
  <si>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</si>
  <si>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</si>
  <si>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</si>
  <si>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</si>
  <si>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</si>
  <si>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</si>
  <si>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</si>
  <si>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</si>
  <si>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</si>
  <si>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</si>
  <si>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</si>
  <si>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</si>
  <si>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</si>
  <si>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</si>
  <si>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</si>
  <si>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</si>
  <si>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</si>
  <si>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</si>
  <si>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</si>
  <si>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</si>
  <si>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</si>
  <si>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</si>
  <si>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</si>
  <si>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</si>
  <si>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</si>
  <si>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</si>
  <si>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</si>
  <si>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</si>
  <si>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</si>
  <si>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</si>
  <si>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</si>
  <si>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</si>
  <si>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</si>
  <si>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</si>
  <si>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</si>
  <si>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</si>
  <si>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</si>
  <si>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</si>
  <si>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</si>
  <si>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</si>
  <si>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</si>
  <si>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</si>
  <si>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</si>
  <si>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</si>
  <si>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</si>
  <si>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</si>
  <si>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</si>
  <si>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</si>
  <si>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</si>
  <si>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</si>
  <si>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</si>
  <si>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</si>
  <si>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</si>
  <si>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</si>
  <si>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</si>
  <si>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</si>
  <si>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</si>
  <si>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</si>
  <si>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</si>
  <si>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</si>
  <si>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</si>
  <si>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</si>
  <si>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</si>
  <si>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</si>
  <si>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</si>
  <si>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</si>
  <si>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</si>
  <si>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</si>
  <si>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</si>
  <si>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</si>
  <si>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</si>
  <si>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</si>
  <si>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</si>
  <si>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</si>
  <si>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</si>
  <si>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</si>
  <si>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</si>
  <si>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</si>
  <si>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</si>
  <si>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</si>
  <si>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</si>
  <si>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</si>
  <si>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</si>
  <si>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</si>
  <si>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</si>
  <si>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</si>
  <si>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</si>
  <si>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</si>
  <si>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</si>
  <si>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</si>
  <si>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</si>
  <si>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</si>
  <si>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</si>
  <si>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</si>
  <si>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</si>
  <si>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</si>
  <si>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</si>
  <si>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</si>
  <si>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</si>
  <si>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</si>
  <si>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</si>
  <si>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</si>
  <si>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</si>
  <si>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</si>
  <si>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</si>
  <si>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</si>
  <si>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</si>
  <si>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</si>
  <si>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</si>
  <si>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</si>
  <si>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</si>
  <si>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</si>
  <si>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</si>
  <si>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</si>
  <si>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</si>
  <si>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</si>
  <si>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</si>
  <si>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</si>
  <si>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</si>
  <si>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</si>
  <si>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</si>
  <si>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</si>
  <si>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</si>
  <si>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</si>
  <si>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</si>
  <si>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</si>
  <si>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</si>
  <si>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</si>
  <si>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</si>
  <si>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</si>
  <si>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</si>
  <si>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</si>
  <si>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</si>
  <si>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</si>
  <si>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</si>
  <si>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</si>
  <si>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</si>
  <si>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</si>
  <si>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</si>
  <si>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</si>
  <si>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</si>
  <si>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</si>
  <si>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</si>
  <si>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</si>
  <si>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</si>
  <si>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</si>
  <si>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</si>
  <si>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</si>
  <si>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</si>
  <si>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</si>
  <si>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</si>
  <si>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</si>
  <si>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</si>
  <si>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</si>
  <si>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</si>
  <si>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</si>
  <si>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</si>
  <si>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</si>
  <si>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</si>
  <si>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</si>
  <si>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</si>
  <si>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</si>
  <si>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</si>
  <si>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</si>
  <si>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</si>
  <si>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</si>
  <si>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</si>
  <si>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</si>
  <si>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</si>
  <si>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</si>
  <si>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</si>
  <si>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</si>
  <si>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</si>
  <si>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</si>
  <si>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</si>
  <si>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</si>
  <si>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</si>
  <si>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</si>
  <si>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</si>
  <si>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</si>
  <si>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</si>
  <si>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</si>
  <si>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</si>
  <si>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</si>
  <si>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</si>
  <si>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</si>
  <si>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</si>
  <si>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</si>
  <si>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</si>
  <si>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</si>
  <si>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</si>
  <si>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</si>
  <si>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</si>
  <si>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</si>
  <si>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</si>
  <si>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</si>
  <si>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</si>
  <si>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</si>
  <si>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</si>
  <si>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</si>
  <si>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</si>
  <si>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</si>
  <si>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</si>
  <si>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</si>
  <si>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</si>
  <si>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</si>
  <si>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</si>
  <si>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</si>
  <si>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</si>
  <si>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</si>
  <si>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</si>
  <si>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</si>
  <si>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</si>
  <si>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</si>
  <si>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</si>
  <si>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</si>
  <si>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</si>
  <si>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</si>
  <si>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</si>
  <si>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</si>
  <si>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</si>
  <si>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</si>
  <si>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</si>
  <si>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</si>
  <si>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</si>
  <si>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</si>
  <si>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</si>
  <si>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</si>
  <si>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</si>
  <si>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</si>
  <si>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</si>
  <si>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</si>
  <si>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</si>
  <si>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</si>
  <si>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</si>
  <si>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</si>
  <si>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</si>
  <si>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</si>
  <si>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</si>
  <si>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</si>
  <si>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</si>
  <si>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</si>
  <si>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</si>
  <si>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</si>
  <si>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</si>
  <si>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</si>
  <si>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</si>
  <si>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</si>
  <si>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</si>
  <si>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</si>
  <si>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</si>
  <si>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</si>
  <si>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</si>
  <si>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</si>
  <si>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</si>
  <si>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</si>
  <si>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</si>
  <si>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</si>
  <si>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</si>
  <si>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</si>
  <si>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</si>
  <si>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</si>
  <si>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</si>
  <si>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</si>
  <si>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</si>
  <si>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</si>
  <si>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</si>
  <si>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</si>
  <si>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</si>
  <si>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</si>
  <si>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</si>
  <si>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</si>
  <si>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</si>
  <si>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</si>
  <si>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</si>
  <si>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</si>
  <si>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</si>
  <si>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</si>
  <si>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</si>
  <si>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</si>
  <si>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</si>
  <si>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</si>
  <si>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</si>
  <si>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</si>
  <si>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</si>
  <si>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</si>
  <si>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</si>
  <si>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</si>
  <si>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</si>
  <si>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</si>
  <si>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</si>
  <si>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</si>
  <si>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</si>
  <si>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</si>
  <si>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</si>
  <si>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</si>
  <si>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</si>
  <si>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</si>
  <si>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</si>
  <si>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</si>
  <si>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</si>
  <si>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</si>
  <si>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</si>
  <si>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</si>
  <si>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</si>
  <si>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</si>
  <si>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</si>
  <si>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</si>
  <si>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</si>
  <si>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</si>
  <si>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</si>
  <si>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</si>
  <si>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</si>
  <si>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</si>
  <si>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</si>
  <si>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</si>
  <si>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</si>
  <si>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</si>
  <si>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</si>
  <si>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</si>
  <si>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</si>
  <si>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</si>
  <si>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</si>
  <si>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</si>
  <si>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</si>
  <si>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</si>
  <si>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</si>
  <si>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</si>
  <si>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</si>
  <si>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</si>
  <si>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</si>
  <si>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</si>
  <si>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</si>
  <si>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</si>
  <si>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</si>
  <si>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</si>
  <si>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</si>
  <si>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</si>
  <si>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</si>
  <si>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</si>
  <si>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</si>
  <si>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</si>
  <si>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</si>
  <si>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</si>
  <si>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</si>
  <si>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</si>
  <si>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</si>
  <si>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</si>
  <si>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</si>
  <si>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</si>
  <si>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</si>
  <si>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</si>
  <si>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</si>
  <si>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</si>
  <si>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</si>
  <si>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</si>
  <si>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</si>
  <si>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</si>
  <si>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</si>
  <si>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</si>
  <si>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</si>
  <si>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</si>
  <si>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</si>
  <si>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</si>
  <si>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</si>
  <si>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</si>
  <si>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</si>
  <si>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</si>
  <si>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</si>
  <si>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</si>
  <si>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</si>
  <si>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</si>
  <si>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</si>
  <si>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</si>
  <si>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</si>
  <si>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</si>
  <si>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</si>
  <si>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</si>
  <si>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</si>
  <si>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</si>
  <si>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</si>
  <si>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</si>
  <si>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</si>
  <si>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</si>
  <si>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</si>
  <si>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</si>
  <si>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</si>
  <si>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</si>
  <si>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</si>
  <si>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</si>
  <si>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</si>
  <si>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</si>
  <si>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</si>
  <si>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</si>
  <si>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</si>
  <si>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</si>
  <si>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</si>
  <si>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</si>
  <si>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</si>
  <si>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</si>
  <si>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</si>
  <si>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</si>
  <si>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</si>
  <si>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</si>
  <si>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</si>
  <si>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</si>
  <si>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</si>
  <si>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</si>
  <si>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</si>
  <si>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</si>
  <si>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</si>
  <si>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</si>
  <si>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</si>
  <si>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</si>
  <si>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</si>
  <si>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</si>
  <si>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</si>
  <si>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</si>
  <si>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</si>
  <si>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</si>
  <si>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</si>
  <si>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</si>
  <si>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</si>
  <si>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</si>
  <si>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</si>
  <si>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</si>
  <si>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</si>
  <si>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</si>
  <si>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</si>
  <si>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</si>
  <si>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</si>
  <si>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</si>
  <si>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</si>
  <si>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</si>
  <si>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</si>
  <si>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</si>
  <si>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</si>
  <si>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</si>
  <si>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</si>
  <si>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</si>
  <si>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</si>
  <si>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</si>
  <si>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</si>
  <si>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</si>
  <si>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</si>
  <si>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</si>
  <si>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</si>
  <si>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</si>
  <si>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</si>
  <si>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</si>
  <si>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</si>
  <si>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</si>
  <si>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</si>
  <si>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</si>
  <si>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</si>
  <si>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</si>
  <si>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</si>
  <si>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</si>
  <si>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</si>
  <si>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</si>
  <si>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</si>
  <si>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</si>
  <si>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</si>
  <si>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</si>
  <si>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</si>
  <si>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</si>
  <si>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</si>
  <si>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</si>
  <si>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</si>
  <si>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</si>
  <si>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</si>
  <si>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</si>
  <si>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</si>
  <si>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</si>
  <si>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</si>
  <si>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</si>
  <si>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</si>
  <si>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</si>
  <si>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</si>
  <si>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</si>
  <si>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</si>
  <si>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</si>
  <si>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</si>
  <si>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</si>
  <si>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</si>
  <si>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</si>
  <si>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</si>
  <si>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</si>
  <si>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</si>
  <si>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</si>
  <si>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</si>
  <si>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</si>
  <si>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</si>
  <si>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</si>
  <si>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</si>
  <si>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</si>
  <si>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</si>
  <si>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</si>
  <si>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</si>
  <si>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</si>
  <si>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</si>
  <si>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</si>
  <si>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</si>
  <si>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</si>
  <si>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</si>
  <si>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</si>
  <si>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</si>
  <si>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</si>
  <si>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</si>
  <si>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</si>
  <si>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</si>
  <si>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</si>
  <si>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</si>
  <si>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</si>
  <si>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</si>
  <si>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</si>
  <si>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</si>
  <si>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</si>
  <si>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</si>
  <si>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</si>
  <si>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</si>
  <si>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</si>
  <si>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</si>
  <si>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</si>
  <si>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</si>
  <si>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</si>
  <si>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</si>
  <si>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</si>
  <si>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</si>
  <si>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</si>
  <si>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</si>
  <si>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</si>
  <si>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</si>
  <si>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</si>
  <si>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</si>
  <si>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</si>
  <si>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</si>
  <si>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</si>
  <si>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</si>
  <si>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</si>
  <si>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</si>
  <si>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</si>
  <si>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</si>
  <si>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</si>
  <si>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</si>
  <si>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</si>
  <si>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</si>
  <si>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</si>
  <si>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</si>
  <si>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</si>
  <si>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</si>
  <si>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</si>
  <si>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</si>
  <si>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</si>
  <si>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</si>
  <si>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</si>
  <si>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</si>
  <si>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</si>
  <si>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</si>
  <si>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</si>
  <si>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</si>
  <si>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</si>
  <si>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</si>
  <si>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</si>
  <si>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</si>
  <si>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</si>
  <si>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</si>
  <si>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</si>
  <si>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</si>
  <si>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</si>
  <si>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</si>
  <si>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</si>
  <si>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</si>
  <si>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</si>
  <si>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</si>
  <si>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</si>
  <si>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</si>
  <si>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</si>
  <si>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</si>
  <si>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</si>
  <si>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</si>
  <si>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</si>
  <si>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</si>
  <si>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</si>
  <si>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</si>
  <si>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</si>
  <si>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</si>
  <si>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</si>
  <si>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</si>
  <si>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</si>
  <si>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</si>
  <si>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</si>
  <si>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</si>
  <si>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</si>
  <si>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</si>
  <si>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</si>
  <si>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</si>
  <si>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</si>
  <si>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</si>
  <si>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</si>
  <si>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</si>
  <si>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</si>
  <si>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</si>
  <si>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</si>
  <si>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</si>
  <si>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</si>
  <si>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</si>
  <si>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</si>
  <si>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</si>
  <si>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</si>
  <si>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</si>
  <si>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</si>
  <si>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</si>
  <si>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</si>
  <si>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</si>
  <si>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</si>
  <si>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</si>
  <si>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</si>
  <si>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</si>
  <si>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</si>
  <si>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</si>
  <si>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</si>
  <si>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</si>
  <si>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</si>
  <si>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</si>
  <si>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</si>
  <si>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</si>
  <si>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</si>
  <si>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</si>
  <si>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</si>
  <si>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</si>
  <si>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</si>
  <si>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</si>
  <si>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</si>
  <si>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</si>
  <si>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</si>
  <si>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</si>
  <si>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</si>
  <si>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</si>
  <si>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</si>
  <si>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</si>
  <si>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</si>
  <si>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</si>
  <si>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</si>
  <si>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</si>
  <si>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</si>
  <si>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</si>
  <si>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</si>
  <si>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</si>
  <si>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</si>
  <si>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</si>
  <si>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</si>
  <si>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</si>
  <si>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</si>
  <si>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</si>
  <si>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</si>
  <si>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</si>
  <si>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</si>
  <si>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</si>
  <si>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</si>
  <si>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</si>
  <si>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</si>
  <si>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</si>
  <si>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</si>
  <si>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</si>
  <si>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</si>
  <si>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</si>
  <si>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</si>
  <si>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</si>
  <si>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</si>
  <si>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</si>
  <si>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</si>
  <si>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</si>
  <si>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</si>
  <si>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</si>
  <si>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</si>
  <si>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</si>
  <si>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</si>
  <si>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</si>
  <si>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</si>
  <si>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</si>
  <si>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</si>
  <si>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</si>
  <si>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</si>
  <si>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</si>
  <si>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</si>
  <si>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</si>
  <si>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</si>
  <si>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</si>
  <si>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</si>
  <si>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</si>
  <si>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</si>
  <si>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</si>
  <si>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</si>
  <si>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</si>
  <si>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</si>
  <si>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</si>
  <si>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</si>
  <si>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</si>
  <si>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</si>
  <si>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</si>
  <si>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</si>
  <si>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</si>
  <si>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</si>
  <si>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</si>
  <si>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</si>
  <si>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</si>
  <si>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</si>
  <si>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</si>
  <si>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</si>
  <si>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</si>
  <si>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</si>
  <si>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</si>
  <si>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</si>
  <si>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</si>
  <si>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</si>
  <si>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</si>
  <si>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</si>
  <si>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</si>
  <si>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</si>
  <si>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</si>
  <si>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</si>
  <si>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</si>
  <si>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</si>
  <si>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</si>
  <si>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</si>
  <si>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</si>
  <si>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</si>
  <si>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</si>
  <si>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</si>
  <si>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</si>
  <si>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</si>
  <si>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</si>
  <si>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</si>
  <si>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</si>
  <si>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</si>
  <si>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</si>
  <si>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</si>
  <si>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</si>
  <si>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</si>
  <si>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</si>
  <si>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</si>
  <si>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</si>
  <si>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</si>
  <si>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</si>
  <si>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</si>
  <si>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</si>
  <si>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</si>
  <si>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</si>
  <si>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</si>
  <si>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</si>
  <si>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</si>
  <si>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</si>
  <si>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</si>
  <si>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</si>
  <si>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</si>
  <si>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</si>
  <si>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</si>
  <si>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</si>
  <si>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</si>
  <si>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</si>
  <si>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</si>
  <si>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</si>
  <si>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</si>
  <si>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</si>
  <si>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</si>
  <si>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</si>
  <si>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</si>
  <si>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</si>
  <si>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</si>
  <si>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</si>
  <si>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</si>
  <si>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</si>
  <si>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</si>
  <si>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</si>
  <si>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</si>
  <si>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</si>
  <si>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</si>
  <si>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</si>
  <si>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</si>
  <si>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</si>
  <si>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</si>
  <si>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</si>
  <si>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</si>
  <si>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</si>
  <si>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</si>
  <si>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</si>
  <si>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</si>
  <si>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</si>
  <si>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</si>
  <si>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</si>
  <si>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</si>
  <si>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</si>
  <si>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</si>
  <si>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</si>
  <si>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</si>
  <si>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</si>
  <si>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</si>
  <si>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</si>
  <si>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</si>
  <si>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</si>
  <si>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</si>
  <si>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</si>
  <si>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</si>
  <si>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</si>
  <si>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</si>
  <si>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</si>
  <si>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</si>
  <si>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</si>
  <si>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</si>
  <si>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</si>
  <si>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</si>
  <si>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</si>
  <si>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</si>
  <si>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</si>
  <si>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</si>
  <si>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</si>
  <si>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</si>
  <si>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</si>
  <si>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</si>
  <si>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</si>
  <si>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</si>
  <si>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</si>
  <si>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</si>
  <si>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</si>
  <si>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</si>
  <si>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</si>
  <si>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</si>
  <si>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</si>
  <si>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</si>
  <si>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</si>
  <si>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</si>
  <si>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</si>
  <si>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</si>
  <si>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</si>
  <si>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</si>
  <si>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</si>
  <si>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</si>
  <si>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</si>
  <si>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</si>
  <si>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</si>
  <si>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</si>
  <si>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</si>
  <si>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</si>
  <si>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</si>
  <si>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</si>
  <si>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</si>
  <si>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</si>
  <si>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</si>
  <si>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</si>
  <si>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</si>
  <si>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</si>
  <si>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</si>
  <si>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</si>
  <si>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</si>
  <si>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</si>
  <si>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</si>
  <si>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</si>
  <si>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</si>
  <si>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</si>
  <si>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</si>
  <si>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</si>
  <si>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</si>
  <si>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</si>
  <si>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</si>
  <si>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</si>
  <si>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</si>
  <si>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</si>
  <si>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</si>
  <si>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</si>
  <si>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</si>
  <si>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</si>
  <si>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</si>
  <si>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</si>
  <si>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</si>
  <si>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</si>
  <si>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</si>
  <si>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</si>
  <si>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</si>
  <si>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</si>
  <si>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</si>
  <si>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</si>
  <si>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</si>
  <si>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</si>
  <si>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</si>
  <si>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</si>
  <si>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</si>
  <si>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</si>
  <si>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</si>
  <si>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</si>
  <si>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</si>
  <si>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</si>
  <si>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</si>
  <si>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</si>
  <si>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</si>
  <si>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</si>
  <si>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</si>
  <si>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</si>
  <si>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</si>
  <si>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</si>
  <si>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</si>
  <si>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</si>
  <si>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</si>
  <si>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</si>
  <si>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</si>
  <si>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</si>
  <si>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</si>
  <si>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</si>
  <si>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</si>
  <si>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</si>
  <si>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</si>
  <si>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</si>
  <si>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</si>
  <si>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</si>
  <si>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</si>
  <si>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</si>
  <si>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</si>
  <si>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</si>
  <si>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</si>
  <si>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</si>
  <si>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</si>
  <si>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</si>
  <si>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</si>
  <si>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</si>
  <si>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</si>
  <si>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</si>
  <si>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</si>
  <si>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</si>
  <si>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</si>
  <si>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</si>
  <si>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</si>
  <si>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</si>
  <si>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</si>
  <si>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</si>
  <si>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</si>
  <si>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</si>
  <si>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</si>
  <si>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</si>
  <si>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</si>
  <si>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</si>
  <si>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</si>
  <si>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</si>
  <si>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</si>
  <si>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</si>
  <si>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</si>
  <si>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</si>
  <si>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</si>
  <si>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</si>
  <si>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</si>
  <si>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</si>
  <si>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</si>
  <si>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</si>
  <si>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</si>
  <si>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</si>
  <si>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</si>
  <si>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</si>
  <si>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</si>
  <si>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</si>
  <si>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</si>
  <si>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</si>
  <si>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</si>
  <si>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</si>
  <si>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</si>
  <si>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</si>
  <si>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</si>
  <si>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</si>
  <si>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</si>
  <si>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</si>
  <si>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</si>
  <si>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</si>
  <si>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</si>
  <si>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</si>
  <si>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</si>
  <si>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</si>
  <si>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</si>
  <si>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</si>
  <si>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</si>
  <si>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</si>
  <si>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</si>
  <si>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</si>
  <si>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</si>
  <si>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</si>
  <si>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</si>
  <si>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</si>
  <si>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</si>
  <si>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</si>
  <si>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</si>
  <si>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</si>
  <si>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</si>
  <si>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</si>
  <si>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</si>
  <si>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</si>
  <si>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</si>
  <si>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</si>
  <si>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</si>
  <si>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</si>
  <si>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</si>
  <si>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</si>
  <si>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</si>
  <si>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</si>
  <si>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</si>
  <si>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</si>
  <si>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</si>
  <si>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</si>
  <si>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</si>
  <si>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</si>
  <si>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</si>
  <si>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</si>
  <si>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</si>
  <si>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</si>
  <si>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</si>
  <si>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</si>
  <si>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</si>
  <si>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</si>
  <si>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</si>
  <si>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</si>
  <si>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</si>
  <si>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</si>
  <si>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</si>
  <si>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</si>
  <si>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</si>
  <si>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</si>
  <si>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</si>
  <si>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</si>
  <si>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</si>
  <si>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</si>
  <si>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</si>
  <si>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</si>
  <si>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</si>
  <si>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</si>
  <si>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</si>
  <si>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</si>
  <si>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</si>
  <si>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</si>
  <si>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</si>
  <si>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</si>
  <si>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</si>
  <si>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</si>
  <si>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</si>
  <si>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</si>
  <si>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</si>
  <si>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</si>
  <si>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</si>
  <si>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</si>
  <si>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</si>
  <si>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</si>
  <si>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</si>
  <si>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</si>
  <si>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</si>
  <si>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</si>
  <si>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</si>
  <si>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</si>
  <si>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</si>
  <si>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</si>
  <si>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</si>
  <si>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</si>
  <si>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</si>
  <si>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</si>
  <si>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</si>
  <si>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</si>
  <si>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</si>
  <si>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</si>
  <si>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</si>
  <si>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</si>
  <si>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</si>
  <si>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</si>
  <si>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</si>
  <si>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</si>
  <si>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</si>
  <si>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</si>
  <si>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</si>
  <si>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</si>
  <si>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</si>
  <si>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</si>
  <si>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</si>
  <si>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</si>
  <si>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</si>
  <si>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</si>
  <si>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</si>
  <si>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</si>
  <si>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</si>
  <si>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</si>
  <si>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</si>
  <si>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</si>
  <si>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</si>
  <si>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</si>
  <si>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</si>
  <si>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</si>
  <si>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</si>
  <si>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</si>
  <si>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</si>
  <si>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</si>
  <si>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</si>
  <si>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</si>
  <si>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</si>
  <si>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</si>
  <si>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</si>
  <si>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</si>
  <si>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</si>
  <si>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</si>
  <si>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</si>
  <si>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</si>
  <si>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</si>
  <si>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</si>
  <si>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</si>
  <si>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</si>
  <si>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</si>
  <si>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</si>
  <si>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</si>
  <si>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</si>
  <si>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</si>
  <si>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</si>
  <si>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</si>
  <si>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</si>
  <si>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</si>
  <si>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</si>
  <si>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</si>
  <si>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</si>
  <si>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</si>
  <si>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</si>
  <si>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</si>
  <si>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</si>
  <si>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</si>
  <si>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</si>
  <si>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</si>
  <si>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</si>
  <si>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</si>
  <si>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</si>
  <si>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</si>
  <si>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</si>
  <si>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</si>
  <si>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</si>
  <si>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</si>
  <si>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</si>
  <si>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</si>
  <si>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</si>
  <si>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</si>
  <si>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</si>
  <si>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</si>
  <si>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</si>
  <si>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</si>
  <si>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</si>
  <si>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</si>
  <si>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</si>
  <si>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</si>
  <si>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</si>
  <si>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</si>
  <si>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</si>
  <si>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</si>
  <si>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</si>
  <si>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</si>
  <si>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</si>
  <si>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</si>
  <si>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</si>
  <si>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</si>
  <si>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</si>
  <si>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</si>
  <si>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</si>
  <si>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</si>
  <si>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</si>
  <si>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</si>
  <si>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</si>
  <si>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</si>
  <si>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</si>
  <si>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</si>
  <si>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</si>
  <si>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</si>
  <si>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</si>
  <si>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</si>
  <si>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</si>
  <si>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</si>
  <si>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</si>
  <si>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</si>
  <si>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</si>
  <si>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</si>
  <si>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</si>
  <si>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</si>
  <si>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</si>
  <si>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</si>
  <si>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</si>
  <si>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</si>
  <si>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</si>
  <si>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</si>
  <si>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</si>
  <si>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</si>
  <si>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</si>
  <si>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</si>
  <si>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</si>
  <si>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</si>
  <si>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</si>
  <si>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</si>
  <si>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</si>
  <si>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</si>
  <si>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</si>
  <si>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</si>
  <si>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</si>
  <si>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</si>
  <si>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</si>
  <si>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</si>
  <si>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</si>
  <si>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</si>
  <si>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</si>
  <si>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</si>
  <si>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</si>
  <si>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</si>
  <si>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</si>
  <si>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</si>
  <si>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</si>
  <si>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</si>
  <si>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</si>
  <si>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</si>
  <si>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</si>
  <si>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</si>
  <si>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</si>
  <si>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</si>
  <si>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</si>
  <si>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</si>
  <si>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</si>
  <si>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</si>
  <si>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</si>
  <si>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</si>
  <si>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</si>
  <si>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</si>
  <si>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</si>
  <si>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</si>
  <si>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</si>
  <si>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</si>
  <si>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</si>
  <si>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</si>
  <si>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</si>
  <si>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</si>
  <si>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</si>
  <si>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</si>
  <si>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</si>
  <si>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</si>
  <si>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</si>
  <si>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</si>
  <si>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</si>
  <si>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</si>
  <si>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</si>
  <si>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</si>
  <si>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</si>
  <si>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</si>
  <si>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</si>
  <si>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</si>
  <si>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</si>
  <si>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</si>
  <si>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</si>
  <si>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</si>
  <si>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</si>
  <si>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</si>
  <si>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</si>
  <si>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</si>
  <si>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</si>
  <si>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</si>
  <si>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</si>
  <si>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</si>
  <si>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</si>
  <si>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</si>
  <si>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</si>
  <si>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</si>
  <si>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</si>
  <si>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</si>
  <si>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</si>
  <si>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</si>
  <si>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</si>
  <si>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</si>
  <si>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</si>
  <si>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</si>
  <si>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</si>
  <si>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</si>
  <si>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</si>
  <si>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</si>
  <si>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</si>
  <si>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</si>
  <si>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</si>
  <si>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</si>
  <si>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</si>
  <si>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</si>
  <si>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</si>
  <si>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</si>
  <si>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</si>
  <si>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</si>
  <si>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</si>
  <si>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</si>
  <si>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</si>
  <si>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</si>
  <si>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</si>
  <si>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</si>
  <si>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</si>
  <si>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</si>
  <si>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</si>
  <si>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</si>
  <si>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</si>
  <si>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</si>
  <si>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</si>
  <si>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</si>
  <si>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</si>
  <si>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</si>
  <si>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</si>
  <si>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</si>
  <si>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</si>
  <si>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</si>
  <si>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</si>
  <si>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</si>
  <si>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</si>
  <si>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</si>
  <si>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</si>
  <si>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</si>
  <si>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</si>
  <si>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</si>
  <si>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</si>
  <si>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</si>
  <si>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</si>
  <si>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</si>
  <si>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</si>
  <si>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</si>
  <si>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</si>
  <si>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</si>
  <si>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</si>
  <si>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</si>
  <si>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</si>
  <si>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</si>
  <si>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</si>
  <si>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</si>
  <si>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</si>
  <si>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</si>
  <si>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</si>
  <si>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</si>
  <si>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</si>
  <si>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</si>
  <si>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</si>
  <si>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</si>
  <si>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</si>
  <si>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</si>
  <si>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</si>
  <si>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</si>
  <si>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</si>
  <si>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</si>
  <si>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</si>
  <si>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</si>
  <si>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</si>
  <si>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</si>
  <si>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</si>
  <si>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</si>
  <si>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</si>
  <si>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</si>
  <si>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</si>
  <si>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</si>
  <si>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</si>
  <si>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</si>
  <si>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</si>
  <si>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</si>
  <si>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</si>
  <si>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</si>
  <si>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</si>
  <si>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</si>
  <si>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</si>
  <si>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</si>
  <si>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</si>
  <si>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</si>
  <si>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</si>
  <si>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</si>
  <si>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</si>
  <si>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</si>
  <si>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</si>
  <si>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</si>
  <si>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</si>
  <si>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</si>
  <si>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</si>
  <si>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</si>
  <si>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</si>
  <si>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</si>
  <si>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</si>
  <si>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</si>
  <si>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</si>
  <si>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</si>
  <si>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</si>
  <si>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</si>
  <si>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</si>
  <si>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</si>
  <si>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</si>
  <si>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</si>
  <si>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</si>
  <si>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</si>
  <si>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</si>
  <si>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</si>
  <si>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</si>
  <si>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</si>
  <si>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</si>
  <si>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</si>
  <si>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</si>
  <si>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</si>
  <si>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</si>
  <si>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</si>
  <si>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</si>
  <si>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</si>
  <si>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</si>
  <si>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</si>
  <si>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</si>
  <si>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</si>
  <si>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</si>
  <si>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</si>
  <si>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</si>
  <si>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</si>
  <si>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</si>
  <si>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</si>
  <si>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</si>
  <si>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</si>
  <si>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</si>
  <si>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</si>
  <si>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</si>
  <si>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</si>
  <si>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</si>
  <si>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</si>
  <si>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</si>
  <si>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</si>
  <si>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</si>
  <si>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</si>
  <si>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</si>
  <si>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</si>
  <si>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</si>
  <si>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</si>
  <si>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</si>
  <si>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</si>
  <si>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</si>
  <si>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</si>
  <si>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</si>
  <si>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</si>
  <si>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</si>
  <si>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</si>
  <si>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</si>
  <si>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</si>
  <si>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</si>
  <si>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</si>
  <si>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</si>
  <si>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</si>
  <si>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</si>
  <si>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</si>
  <si>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</si>
  <si>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</si>
  <si>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</si>
  <si>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</si>
  <si>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</si>
  <si>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</si>
  <si>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</si>
  <si>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</si>
  <si>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</si>
  <si>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</si>
  <si>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</si>
  <si>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</si>
  <si>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</si>
  <si>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</si>
  <si>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</si>
  <si>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</si>
  <si>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</si>
  <si>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</si>
  <si>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</si>
  <si>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</si>
  <si>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</si>
  <si>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</si>
  <si>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</si>
  <si>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</si>
  <si>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</si>
  <si>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</si>
  <si>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</si>
  <si>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</si>
  <si>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</si>
  <si>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</si>
  <si>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</si>
  <si>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</si>
  <si>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</si>
  <si>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</si>
  <si>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</si>
  <si>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</si>
  <si>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</si>
  <si>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</si>
  <si>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</si>
  <si>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</si>
  <si>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</si>
  <si>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</si>
  <si>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</si>
  <si>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</si>
  <si>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</si>
  <si>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</si>
  <si>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</si>
  <si>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</si>
  <si>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</si>
  <si>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</si>
  <si>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</si>
  <si>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</si>
  <si>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</si>
  <si>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</si>
  <si>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</si>
  <si>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</si>
  <si>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</si>
  <si>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</si>
  <si>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</si>
  <si>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</si>
  <si>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</si>
  <si>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</si>
  <si>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</si>
  <si>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</si>
  <si>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</si>
  <si>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</si>
  <si>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</si>
  <si>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</si>
  <si>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</si>
  <si>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</si>
  <si>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</si>
  <si>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</si>
  <si>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</si>
  <si>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</si>
  <si>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</si>
  <si>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</si>
  <si>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</si>
  <si>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</si>
  <si>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</si>
  <si>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</si>
  <si>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</si>
  <si>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</si>
  <si>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</si>
  <si>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</si>
  <si>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</si>
  <si>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</si>
  <si>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</si>
  <si>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</si>
  <si>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</si>
  <si>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</si>
  <si>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</si>
  <si>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</si>
  <si>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</si>
  <si>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</si>
  <si>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</si>
  <si>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</si>
  <si>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</si>
  <si>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</si>
  <si>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</si>
  <si>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</si>
  <si>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</si>
  <si>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</si>
  <si>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</si>
  <si>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</si>
  <si>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</si>
  <si>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</si>
  <si>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</si>
  <si>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</si>
  <si>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</si>
  <si>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</si>
  <si>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</si>
  <si>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</si>
  <si>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</si>
  <si>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</si>
  <si>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</si>
  <si>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</si>
  <si>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</si>
  <si>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</si>
  <si>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</si>
  <si>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</si>
  <si>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</si>
  <si>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</si>
  <si>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</si>
  <si>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</si>
  <si>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</si>
  <si>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</si>
  <si>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</si>
  <si>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</si>
  <si>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</si>
  <si>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</si>
  <si>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</si>
  <si>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</si>
  <si>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</si>
  <si>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</si>
  <si>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</si>
  <si>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</si>
  <si>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</si>
  <si>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</si>
  <si>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</si>
  <si>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</si>
  <si>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</si>
  <si>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</si>
  <si>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</si>
  <si>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</si>
  <si>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</si>
  <si>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</si>
  <si>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</si>
  <si>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</si>
  <si>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</si>
  <si>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</si>
  <si>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</si>
  <si>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</si>
  <si>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</si>
  <si>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</si>
  <si>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</si>
  <si>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</si>
  <si>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</si>
  <si>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</si>
  <si>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</si>
  <si>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</si>
  <si>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</si>
  <si>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</si>
  <si>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</si>
  <si>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</si>
  <si>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</si>
  <si>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</si>
  <si>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</si>
  <si>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</si>
  <si>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</si>
  <si>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</si>
  <si>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</si>
  <si>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</si>
  <si>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</si>
  <si>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</si>
  <si>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</si>
  <si>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</si>
  <si>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</si>
  <si>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</si>
  <si>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</si>
  <si>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</si>
  <si>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</si>
  <si>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</si>
  <si>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</si>
  <si>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</si>
  <si>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</si>
  <si>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</si>
  <si>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</si>
  <si>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</si>
  <si>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</si>
  <si>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</si>
  <si>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</si>
  <si>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</si>
  <si>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</si>
  <si>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</si>
  <si>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</si>
  <si>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</si>
  <si>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</si>
  <si>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</si>
  <si>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</si>
  <si>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</si>
  <si>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</si>
  <si>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</si>
  <si>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</si>
  <si>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</si>
  <si>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</si>
  <si>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</si>
  <si>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</si>
  <si>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</si>
  <si>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</si>
  <si>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</si>
  <si>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</si>
  <si>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</si>
  <si>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</si>
  <si>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</si>
  <si>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</si>
  <si>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</si>
  <si>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</si>
  <si>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</si>
  <si>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</si>
  <si>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</si>
  <si>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</si>
  <si>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</si>
  <si>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</si>
  <si>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</si>
  <si>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</si>
  <si>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</si>
  <si>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</si>
  <si>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</si>
  <si>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</si>
  <si>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</si>
  <si>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</si>
  <si>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</si>
  <si>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</si>
  <si>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</si>
  <si>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</si>
  <si>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</si>
  <si>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</si>
  <si>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</si>
  <si>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</si>
  <si>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</si>
  <si>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</si>
  <si>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</si>
  <si>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</si>
  <si>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</si>
  <si>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</si>
  <si>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</si>
  <si>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</si>
  <si>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</si>
  <si>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</si>
  <si>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</si>
  <si>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</si>
  <si>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</si>
  <si>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</si>
  <si>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</si>
  <si>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</si>
  <si>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</si>
  <si>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</si>
  <si>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</si>
  <si>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</si>
  <si>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</si>
  <si>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</si>
  <si>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</si>
  <si>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</si>
  <si>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</si>
  <si>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</si>
  <si>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</si>
  <si>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</si>
  <si>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</si>
  <si>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</si>
  <si>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</si>
  <si>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</si>
  <si>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</si>
  <si>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</si>
  <si>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</si>
  <si>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</si>
  <si>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</si>
  <si>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</si>
  <si>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</si>
  <si>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</si>
  <si>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</si>
  <si>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</si>
  <si>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</si>
  <si>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</si>
  <si>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</si>
  <si>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</si>
  <si>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</si>
  <si>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</si>
  <si>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</si>
  <si>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</si>
  <si>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</si>
  <si>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</si>
  <si>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</si>
  <si>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</si>
  <si>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</si>
  <si>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</si>
  <si>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</si>
  <si>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</si>
  <si>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</si>
  <si>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</si>
  <si>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</si>
  <si>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</si>
  <si>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</si>
  <si>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</si>
  <si>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</si>
  <si>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</si>
  <si>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</si>
  <si>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</si>
  <si>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</si>
  <si>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</si>
  <si>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</si>
  <si>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</si>
  <si>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</si>
  <si>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</si>
  <si>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</si>
  <si>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</si>
  <si>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</si>
  <si>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</si>
  <si>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</si>
  <si>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</si>
  <si>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</si>
  <si>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</si>
  <si>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</si>
  <si>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</si>
  <si>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</si>
  <si>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</si>
  <si>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</si>
  <si>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</si>
  <si>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</si>
  <si>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</si>
  <si>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</si>
  <si>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</si>
  <si>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</si>
  <si>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</si>
  <si>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</si>
  <si>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</si>
  <si>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</si>
  <si>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</si>
  <si>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</si>
  <si>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</si>
  <si>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</si>
  <si>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</si>
  <si>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</si>
  <si>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</si>
  <si>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</si>
  <si>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</si>
  <si>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</si>
  <si>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</si>
  <si>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</si>
  <si>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</si>
  <si>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</si>
  <si>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</si>
  <si>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</si>
  <si>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</si>
  <si>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</si>
  <si>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</si>
  <si>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</si>
  <si>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</si>
  <si>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</si>
  <si>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</si>
  <si>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</si>
  <si>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</si>
  <si>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</si>
  <si>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</si>
  <si>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</si>
  <si>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</si>
  <si>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</si>
  <si>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</si>
  <si>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</si>
  <si>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</si>
  <si>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</si>
  <si>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</si>
  <si>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</si>
  <si>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</si>
  <si>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</si>
  <si>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</si>
  <si>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</si>
  <si>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</si>
  <si>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</si>
  <si>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</si>
  <si>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</si>
  <si>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</si>
  <si>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</si>
  <si>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</si>
  <si>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</si>
  <si>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</si>
  <si>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</si>
  <si>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</si>
  <si>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</si>
  <si>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</si>
  <si>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</si>
  <si>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</si>
  <si>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</si>
  <si>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</si>
  <si>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</si>
  <si>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</si>
  <si>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</si>
  <si>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</si>
  <si>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</si>
  <si>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</si>
  <si>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</si>
  <si>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</si>
  <si>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</si>
  <si>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</si>
  <si>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</si>
  <si>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</si>
  <si>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</si>
  <si>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</si>
  <si>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</si>
  <si>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</si>
  <si>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</si>
  <si>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</si>
  <si>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</si>
  <si>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</si>
  <si>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</si>
  <si>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</si>
  <si>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</si>
  <si>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</si>
  <si>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</si>
  <si>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</si>
  <si>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</si>
  <si>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</si>
  <si>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</si>
  <si>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</si>
  <si>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</si>
  <si>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</si>
  <si>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</si>
  <si>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</si>
  <si>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</si>
  <si>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</si>
  <si>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</si>
  <si>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</si>
  <si>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</si>
  <si>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</si>
  <si>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</si>
  <si>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</si>
  <si>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</si>
  <si>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</si>
  <si>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</si>
  <si>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</si>
  <si>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</si>
  <si>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</si>
  <si>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</si>
  <si>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</si>
  <si>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</si>
  <si>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</si>
  <si>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</si>
  <si>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</si>
  <si>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</si>
  <si>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</si>
  <si>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</si>
  <si>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</si>
  <si>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</si>
  <si>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</si>
  <si>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</si>
  <si>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</si>
  <si>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</si>
  <si>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</si>
  <si>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</si>
  <si>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</si>
  <si>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</si>
  <si>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</si>
  <si>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</si>
  <si>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</si>
  <si>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</si>
  <si>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</si>
  <si>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</si>
  <si>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</si>
  <si>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</si>
  <si>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</si>
  <si>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</si>
  <si>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</si>
  <si>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</si>
  <si>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</si>
  <si>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</si>
  <si>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</si>
  <si>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</si>
  <si>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</si>
  <si>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</si>
  <si>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</si>
  <si>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</si>
  <si>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</si>
  <si>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</si>
  <si>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</si>
  <si>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</si>
  <si>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</si>
  <si>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</si>
  <si>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</si>
  <si>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</si>
  <si>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</si>
  <si>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</si>
  <si>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</si>
  <si>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</si>
  <si>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</si>
  <si>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</si>
  <si>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</si>
  <si>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</si>
  <si>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</si>
  <si>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</si>
  <si>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</si>
  <si>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</si>
  <si>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</si>
  <si>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</si>
  <si>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</si>
  <si>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</si>
  <si>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</si>
  <si>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</si>
  <si>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</si>
  <si>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</si>
  <si>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</si>
  <si>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</si>
  <si>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</si>
  <si>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</si>
  <si>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</si>
  <si>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</si>
  <si>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</si>
  <si>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</si>
  <si>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</si>
  <si>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</si>
  <si>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</si>
  <si>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</si>
  <si>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</si>
  <si>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</si>
  <si>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</si>
  <si>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</si>
  <si>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</si>
  <si>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</si>
  <si>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</si>
  <si>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</si>
  <si>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</si>
  <si>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</si>
  <si>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</si>
  <si>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</si>
  <si>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</si>
  <si>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</si>
  <si>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</si>
  <si>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</si>
  <si>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</si>
  <si>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</si>
  <si>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</si>
  <si>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</si>
  <si>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</si>
  <si>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</si>
  <si>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</si>
  <si>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</si>
  <si>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</si>
  <si>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</si>
  <si>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</si>
  <si>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</si>
  <si>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</si>
  <si>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</si>
  <si>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</si>
  <si>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</si>
  <si>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</si>
  <si>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</si>
  <si>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</si>
  <si>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</si>
  <si>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</si>
  <si>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</si>
  <si>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</si>
  <si>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</si>
  <si>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</si>
  <si>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</si>
  <si>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</si>
  <si>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</si>
  <si>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</si>
  <si>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</si>
  <si>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</si>
  <si>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</si>
  <si>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</si>
  <si>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</si>
  <si>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</si>
  <si>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</si>
  <si>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</si>
  <si>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</si>
  <si>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</si>
  <si>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</si>
  <si>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</si>
  <si>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</si>
  <si>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</si>
  <si>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</si>
  <si>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</si>
  <si>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</si>
  <si>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</si>
  <si>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</si>
  <si>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</si>
  <si>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</si>
  <si>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</si>
  <si>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</si>
  <si>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</si>
  <si>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</si>
  <si>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</si>
  <si>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</si>
  <si>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</si>
  <si>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</si>
  <si>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</si>
  <si>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</si>
  <si>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</si>
  <si>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</si>
  <si>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</si>
  <si>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</si>
  <si>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</si>
  <si>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</si>
  <si>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</si>
  <si>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</si>
  <si>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</si>
  <si>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</si>
  <si>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</si>
  <si>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</si>
  <si>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</si>
  <si>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</si>
  <si>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</si>
  <si>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</si>
  <si>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</si>
  <si>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</si>
  <si>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</si>
  <si>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</si>
  <si>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</si>
  <si>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</si>
  <si>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</si>
  <si>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</si>
  <si>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</si>
  <si>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</si>
  <si>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</si>
  <si>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</si>
  <si>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</si>
  <si>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</si>
  <si>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</si>
  <si>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</si>
  <si>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</si>
  <si>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</si>
  <si>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</si>
  <si>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</si>
  <si>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</si>
  <si>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</si>
  <si>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</si>
  <si>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</si>
  <si>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</si>
  <si>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</si>
  <si>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</si>
  <si>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</si>
  <si>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</si>
  <si>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</si>
  <si>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</si>
  <si>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</si>
  <si>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</si>
  <si>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</si>
  <si>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</si>
  <si>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</si>
  <si>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</si>
  <si>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</si>
  <si>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</si>
  <si>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</si>
  <si>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</si>
  <si>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</si>
  <si>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</si>
  <si>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</si>
  <si>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</si>
  <si>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</si>
  <si>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</si>
  <si>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</si>
  <si>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</si>
  <si>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</si>
  <si>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</si>
  <si>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</si>
  <si>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</si>
  <si>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</si>
  <si>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</si>
  <si>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</si>
  <si>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</si>
  <si>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</si>
  <si>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</si>
  <si>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</si>
  <si>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</si>
  <si>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</si>
  <si>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</si>
  <si>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</si>
  <si>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</si>
  <si>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</si>
  <si>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</si>
  <si>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</si>
  <si>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</si>
  <si>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</si>
  <si>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</si>
  <si>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</si>
  <si>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</si>
  <si>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</si>
  <si>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</si>
  <si>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</si>
  <si>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</si>
  <si>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</si>
  <si>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</si>
  <si>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</si>
  <si>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</si>
  <si>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</si>
  <si>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</si>
  <si>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</si>
  <si>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</si>
  <si>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</si>
  <si>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</si>
  <si>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</si>
  <si>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</si>
  <si>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</si>
  <si>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</si>
  <si>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</si>
  <si>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</si>
  <si>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</si>
  <si>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</si>
  <si>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</si>
  <si>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</si>
  <si>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</si>
  <si>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</si>
  <si>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</si>
  <si>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</si>
  <si>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</si>
  <si>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</si>
  <si>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</si>
  <si>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</si>
  <si>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</si>
  <si>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</si>
  <si>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</si>
  <si>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</si>
  <si>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</si>
  <si>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</si>
  <si>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</si>
  <si>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</si>
  <si>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</si>
  <si>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</si>
  <si>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</si>
  <si>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</si>
  <si>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</si>
  <si>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</si>
  <si>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</si>
  <si>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</si>
  <si>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</si>
  <si>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</si>
  <si>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</si>
  <si>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</si>
  <si>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</si>
  <si>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</si>
  <si>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</si>
  <si>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</si>
  <si>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</si>
  <si>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</si>
  <si>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</si>
  <si>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</si>
  <si>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</si>
  <si>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</si>
  <si>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</si>
  <si>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</si>
  <si>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</si>
  <si>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</si>
  <si>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</si>
  <si>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</si>
  <si>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</si>
  <si>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</si>
  <si>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</si>
  <si>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</si>
  <si>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</si>
  <si>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</si>
  <si>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</si>
  <si>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</si>
  <si>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</si>
  <si>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</si>
  <si>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</si>
  <si>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</si>
  <si>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</si>
  <si>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</si>
  <si>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</si>
  <si>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</si>
  <si>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</si>
  <si>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</si>
  <si>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</si>
  <si>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</si>
  <si>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</si>
  <si>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</si>
  <si>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</si>
  <si>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</si>
  <si>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</si>
  <si>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</si>
  <si>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</si>
  <si>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</si>
  <si>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</si>
  <si>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</si>
  <si>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</si>
  <si>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</si>
  <si>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</si>
  <si>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</si>
  <si>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</si>
  <si>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</si>
  <si>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</si>
  <si>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</si>
  <si>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</si>
  <si>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</si>
  <si>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</si>
  <si>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</si>
  <si>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</si>
  <si>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</si>
  <si>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</si>
  <si>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</si>
  <si>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</si>
  <si>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</si>
  <si>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</si>
  <si>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</si>
  <si>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</si>
  <si>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</si>
  <si>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</si>
  <si>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</si>
  <si>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</si>
  <si>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</si>
  <si>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</si>
  <si>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</si>
  <si>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</si>
  <si>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</si>
  <si>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</si>
  <si>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</si>
  <si>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</si>
  <si>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</si>
  <si>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</si>
  <si>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</si>
  <si>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</si>
  <si>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</si>
  <si>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</si>
  <si>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</si>
  <si>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</si>
  <si>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</si>
  <si>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</si>
  <si>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</si>
  <si>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</si>
  <si>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</si>
  <si>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</si>
  <si>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</si>
  <si>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</si>
  <si>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</si>
  <si>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</si>
  <si>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</si>
  <si>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</si>
  <si>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</si>
  <si>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</si>
  <si>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</si>
  <si>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</si>
  <si>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</si>
  <si>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</si>
  <si>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</si>
  <si>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</si>
  <si>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</si>
  <si>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</si>
  <si>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</si>
  <si>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</si>
  <si>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</si>
  <si>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</si>
  <si>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</si>
  <si>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</si>
  <si>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</si>
  <si>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</si>
  <si>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</si>
  <si>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</si>
  <si>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</si>
  <si>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</si>
  <si>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</si>
  <si>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</si>
  <si>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</si>
  <si>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</si>
  <si>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</si>
  <si>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</si>
  <si>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</si>
  <si>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</si>
  <si>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</si>
  <si>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</si>
  <si>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</si>
  <si>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</si>
  <si>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</si>
  <si>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</si>
  <si>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</si>
  <si>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</si>
  <si>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</si>
  <si>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</si>
  <si>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</si>
  <si>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</si>
  <si>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</si>
  <si>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</si>
  <si>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</si>
  <si>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</si>
  <si>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</si>
  <si>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</si>
  <si>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</si>
  <si>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</si>
  <si>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</si>
  <si>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</si>
  <si>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</si>
  <si>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</si>
  <si>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</si>
  <si>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</si>
  <si>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</si>
  <si>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</si>
  <si>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</si>
  <si>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</si>
  <si>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</si>
  <si>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</si>
  <si>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</si>
  <si>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</si>
  <si>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</si>
  <si>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</si>
  <si>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</si>
  <si>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</si>
  <si>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</si>
  <si>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</si>
  <si>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</si>
  <si>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</si>
  <si>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</si>
  <si>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</si>
  <si>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</si>
  <si>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</si>
  <si>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</si>
  <si>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</si>
  <si>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</si>
  <si>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</si>
  <si>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</si>
  <si>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</si>
  <si>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</si>
  <si>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</si>
  <si>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</si>
  <si>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</si>
  <si>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</si>
  <si>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</si>
  <si>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</si>
  <si>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</si>
  <si>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</si>
  <si>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</si>
  <si>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</si>
  <si>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</si>
  <si>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</si>
  <si>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</si>
  <si>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</si>
  <si>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</si>
  <si>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</si>
  <si>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</si>
  <si>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</si>
  <si>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</si>
  <si>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</si>
  <si>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</si>
  <si>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</si>
  <si>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</si>
  <si>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</si>
  <si>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</si>
  <si>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</si>
  <si>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</si>
  <si>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</si>
  <si>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</si>
  <si>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</si>
  <si>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</si>
  <si>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</si>
  <si>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</si>
  <si>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</si>
  <si>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</si>
  <si>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</si>
  <si>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</si>
  <si>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</si>
  <si>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</si>
  <si>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</si>
  <si>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</si>
  <si>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</si>
  <si>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</si>
  <si>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</si>
  <si>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</si>
  <si>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</si>
  <si>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</si>
  <si>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</si>
  <si>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</si>
  <si>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</si>
  <si>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</si>
  <si>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</si>
  <si>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</si>
  <si>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</si>
  <si>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</si>
  <si>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</si>
  <si>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</si>
  <si>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</si>
  <si>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</si>
  <si>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</si>
  <si>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</si>
  <si>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</si>
  <si>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</si>
  <si>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</si>
  <si>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</si>
  <si>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</si>
  <si>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</si>
  <si>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</si>
  <si>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</si>
  <si>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</si>
  <si>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</si>
  <si>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</si>
  <si>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</si>
  <si>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</si>
  <si>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</si>
  <si>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</si>
  <si>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</si>
  <si>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</si>
  <si>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</si>
  <si>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</si>
  <si>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</si>
  <si>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</si>
  <si>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</si>
  <si>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</si>
  <si>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</si>
  <si>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</si>
  <si>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</si>
  <si>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</si>
  <si>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</si>
  <si>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</si>
  <si>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</si>
  <si>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</si>
  <si>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</si>
  <si>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</si>
  <si>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</si>
  <si>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</si>
  <si>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</si>
  <si>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</si>
  <si>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</si>
  <si>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</si>
  <si>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</si>
  <si>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</si>
  <si>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</si>
  <si>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</si>
  <si>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</si>
  <si>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</si>
  <si>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</si>
  <si>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</si>
  <si>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</si>
  <si>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</si>
  <si>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</si>
  <si>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</si>
  <si>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</si>
  <si>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</si>
  <si>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</si>
  <si>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</si>
  <si>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</si>
  <si>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</si>
  <si>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</si>
  <si>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</si>
  <si>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</si>
  <si>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</si>
  <si>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</si>
  <si>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</si>
  <si>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</si>
  <si>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</si>
  <si>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</si>
  <si>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</si>
  <si>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</si>
  <si>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</si>
  <si>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</si>
  <si>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</si>
  <si>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</si>
  <si>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</si>
  <si>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</si>
  <si>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</si>
  <si>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</si>
  <si>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</si>
  <si>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</si>
  <si>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</si>
  <si>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</si>
  <si>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</si>
  <si>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</si>
  <si>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</si>
  <si>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</si>
  <si>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</si>
  <si>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</si>
  <si>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</si>
  <si>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</si>
  <si>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</si>
  <si>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</si>
  <si>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</si>
  <si>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</si>
  <si>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</si>
  <si>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</si>
  <si>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</si>
  <si>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</si>
  <si>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</si>
  <si>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</si>
  <si>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</si>
  <si>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</si>
  <si>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</si>
  <si>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</si>
  <si>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</si>
  <si>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</si>
  <si>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</si>
  <si>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</si>
  <si>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</si>
  <si>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</si>
  <si>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</si>
  <si>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</si>
  <si>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</si>
  <si>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</si>
  <si>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</si>
  <si>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</si>
  <si>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</si>
  <si>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</si>
  <si>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</si>
  <si>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</si>
  <si>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</si>
  <si>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</si>
  <si>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</si>
  <si>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</si>
  <si>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</si>
  <si>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</si>
  <si>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</si>
  <si>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</si>
  <si>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</si>
  <si>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</si>
  <si>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</si>
  <si>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</si>
  <si>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</si>
  <si>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</si>
  <si>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</si>
  <si>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</si>
  <si>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</si>
  <si>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</si>
  <si>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</si>
  <si>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</si>
  <si>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</si>
  <si>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</si>
  <si>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</si>
  <si>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</si>
  <si>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</si>
  <si>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</si>
  <si>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</si>
  <si>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</si>
  <si>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</si>
  <si>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</si>
  <si>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</si>
  <si>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</si>
  <si>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</si>
  <si>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</si>
  <si>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</si>
  <si>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</si>
  <si>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</si>
  <si>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</si>
  <si>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</si>
  <si>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</si>
  <si>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</si>
  <si>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</si>
  <si>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</si>
  <si>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</si>
  <si>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</si>
  <si>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</si>
  <si>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</si>
  <si>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</si>
  <si>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</si>
  <si>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</si>
  <si>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</si>
  <si>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</si>
  <si>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</si>
  <si>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</si>
  <si>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</si>
  <si>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</si>
  <si>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</si>
  <si>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</si>
  <si>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</si>
  <si>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</si>
  <si>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</si>
  <si>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</si>
  <si>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</si>
  <si>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</si>
  <si>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</si>
  <si>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</si>
  <si>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</si>
  <si>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</si>
  <si>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</si>
  <si>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</si>
  <si>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</si>
  <si>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</si>
  <si>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</si>
  <si>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</si>
  <si>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</si>
  <si>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</si>
  <si>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</si>
  <si>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</si>
  <si>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</si>
  <si>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</si>
  <si>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</si>
  <si>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</si>
  <si>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</si>
  <si>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</si>
  <si>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</si>
  <si>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</si>
  <si>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</si>
  <si>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</si>
  <si>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</si>
  <si>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</si>
  <si>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</si>
  <si>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</si>
  <si>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</si>
  <si>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</si>
  <si>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</si>
  <si>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</si>
  <si>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</si>
  <si>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</si>
  <si>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</si>
  <si>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</si>
  <si>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</si>
  <si>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</si>
  <si>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</si>
  <si>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</si>
  <si>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</si>
  <si>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</si>
  <si>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</si>
  <si>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</si>
  <si>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</si>
  <si>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</si>
  <si>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</si>
  <si>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</si>
  <si>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</si>
  <si>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</si>
  <si>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</si>
  <si>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</si>
  <si>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</si>
  <si>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</si>
  <si>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</si>
  <si>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</si>
  <si>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</si>
  <si>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</si>
  <si>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</si>
  <si>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</si>
  <si>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</si>
  <si>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</si>
  <si>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</si>
  <si>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</si>
  <si>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</si>
  <si>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</si>
  <si>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</si>
  <si>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</si>
  <si>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</si>
  <si>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</si>
  <si>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</si>
  <si>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</si>
  <si>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</si>
  <si>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</si>
  <si>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</si>
  <si>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</si>
  <si>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</si>
  <si>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</si>
  <si>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</si>
  <si>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</si>
  <si>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</si>
  <si>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</si>
  <si>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</si>
  <si>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</si>
  <si>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</si>
  <si>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</si>
  <si>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</si>
  <si>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</si>
  <si>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</si>
  <si>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</si>
  <si>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</si>
  <si>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</si>
  <si>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</si>
  <si>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</si>
  <si>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</si>
  <si>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</si>
  <si>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</si>
  <si>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</si>
  <si>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</si>
  <si>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</si>
  <si>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</si>
  <si>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</si>
  <si>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</si>
  <si>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</si>
  <si>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</si>
  <si>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</si>
  <si>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</si>
  <si>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</si>
  <si>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</si>
  <si>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</si>
  <si>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</si>
  <si>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</si>
  <si>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</si>
  <si>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</si>
  <si>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</si>
  <si>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</si>
  <si>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</si>
  <si>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</si>
  <si>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</si>
  <si>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</si>
  <si>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</si>
  <si>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</si>
  <si>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</si>
  <si>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</si>
  <si>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</si>
  <si>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</si>
  <si>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</si>
  <si>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</si>
  <si>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</si>
  <si>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</si>
  <si>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</si>
  <si>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</si>
  <si>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</si>
  <si>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</si>
  <si>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</si>
  <si>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</si>
  <si>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</si>
  <si>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</si>
  <si>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</si>
  <si>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</si>
  <si>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</si>
  <si>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</si>
  <si>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</si>
  <si>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</si>
  <si>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</si>
  <si>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</si>
  <si>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</si>
  <si>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</si>
  <si>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</si>
  <si>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</si>
  <si>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</si>
  <si>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</si>
  <si>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</si>
  <si>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</si>
  <si>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</si>
  <si>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</si>
  <si>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</si>
  <si>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</si>
  <si>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</si>
  <si>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</si>
  <si>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</si>
  <si>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</si>
  <si>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</si>
  <si>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</si>
  <si>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</si>
  <si>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</si>
  <si>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</si>
  <si>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</si>
  <si>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</si>
  <si>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</si>
  <si>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</si>
  <si>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</si>
  <si>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</si>
  <si>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</si>
  <si>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</si>
  <si>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</si>
  <si>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</si>
  <si>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</si>
  <si>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</si>
  <si>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</si>
  <si>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</si>
  <si>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</si>
  <si>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</si>
  <si>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</si>
  <si>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</si>
  <si>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</si>
  <si>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</si>
  <si>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</si>
  <si>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</si>
  <si>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</si>
  <si>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</si>
  <si>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</si>
  <si>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</si>
  <si>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</si>
  <si>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</si>
  <si>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</si>
  <si>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</si>
  <si>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</si>
  <si>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</si>
  <si>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</si>
  <si>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</si>
  <si>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</si>
  <si>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</si>
  <si>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</si>
  <si>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</si>
  <si>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</si>
  <si>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</si>
  <si>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</si>
  <si>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</si>
  <si>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</si>
  <si>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</si>
  <si>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</si>
  <si>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</si>
  <si>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</si>
  <si>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</si>
  <si>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</si>
  <si>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</si>
  <si>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</si>
  <si>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</si>
  <si>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</si>
  <si>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</si>
  <si>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</si>
  <si>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</si>
  <si>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</si>
  <si>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</si>
  <si>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</si>
  <si>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</si>
  <si>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</si>
  <si>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</si>
  <si>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</si>
  <si>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</si>
  <si>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</si>
  <si>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</si>
  <si>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</si>
  <si>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</si>
  <si>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</si>
  <si>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</si>
  <si>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</si>
  <si>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</si>
  <si>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</si>
  <si>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</si>
  <si>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</si>
  <si>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</si>
  <si>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</si>
  <si>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</si>
  <si>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</si>
  <si>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</si>
  <si>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</si>
  <si>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</si>
  <si>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</si>
  <si>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</si>
  <si>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</si>
  <si>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</si>
  <si>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</si>
  <si>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</si>
  <si>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</si>
  <si>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</si>
  <si>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</si>
  <si>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</si>
  <si>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</si>
  <si>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</si>
  <si>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</si>
  <si>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</si>
  <si>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</si>
  <si>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</si>
  <si>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</si>
  <si>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</si>
  <si>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</si>
  <si>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</si>
  <si>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</si>
  <si>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</si>
  <si>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</si>
  <si>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</si>
  <si>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</si>
  <si>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</si>
  <si>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</si>
  <si>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</si>
  <si>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</si>
  <si>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</si>
  <si>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</si>
  <si>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</si>
  <si>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</si>
  <si>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</si>
  <si>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</si>
  <si>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</si>
  <si>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</si>
  <si>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</si>
  <si>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</si>
  <si>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</si>
  <si>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</si>
  <si>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</si>
  <si>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</si>
  <si>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</si>
  <si>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</si>
  <si>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</si>
  <si>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</si>
  <si>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</si>
  <si>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</si>
  <si>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</si>
  <si>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</si>
  <si>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</si>
  <si>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</si>
  <si>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</si>
  <si>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</si>
  <si>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</si>
  <si>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</si>
  <si>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</si>
  <si>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</si>
  <si>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</si>
  <si>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</si>
  <si>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</si>
  <si>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</si>
  <si>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</si>
  <si>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</si>
  <si>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</si>
  <si>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</si>
  <si>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</si>
  <si>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</si>
  <si>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</si>
  <si>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</si>
  <si>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</si>
  <si>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</si>
  <si>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</si>
  <si>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</si>
  <si>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</si>
  <si>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</si>
  <si>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</si>
  <si>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</si>
  <si>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</si>
  <si>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</si>
  <si>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</si>
  <si>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</si>
  <si>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</si>
  <si>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</si>
  <si>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</si>
  <si>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</si>
  <si>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</si>
  <si>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</si>
  <si>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</si>
  <si>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</si>
  <si>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</si>
  <si>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</si>
  <si>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</si>
  <si>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</si>
  <si>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</si>
  <si>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</si>
  <si>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</si>
  <si>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</si>
  <si>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</si>
  <si>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</si>
  <si>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</si>
  <si>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</si>
  <si>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</si>
  <si>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</si>
  <si>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</si>
  <si>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</si>
  <si>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</si>
  <si>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</si>
  <si>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</si>
  <si>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</si>
  <si>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</si>
  <si>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</si>
  <si>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</si>
  <si>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</si>
  <si>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</si>
  <si>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</si>
  <si>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</si>
  <si>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</si>
  <si>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</si>
  <si>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</si>
  <si>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</si>
  <si>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</si>
  <si>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</si>
  <si>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</si>
  <si>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</si>
  <si>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</si>
  <si>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</si>
  <si>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</si>
  <si>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</si>
  <si>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</si>
  <si>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</si>
  <si>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</si>
  <si>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</si>
  <si>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</si>
  <si>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</si>
  <si>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</si>
  <si>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</si>
  <si>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</si>
  <si>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</si>
  <si>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</si>
  <si>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</si>
  <si>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</si>
  <si>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</si>
  <si>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</si>
  <si>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</si>
  <si>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</si>
  <si>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</si>
  <si>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</si>
  <si>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</si>
  <si>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</si>
  <si>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</si>
  <si>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</si>
  <si>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</si>
  <si>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</si>
  <si>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</si>
  <si>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</si>
  <si>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</si>
  <si>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</si>
  <si>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</si>
  <si>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</si>
  <si>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</si>
  <si>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</si>
  <si>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</si>
  <si>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</si>
  <si>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</si>
  <si>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</si>
  <si>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</si>
  <si>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</si>
  <si>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</si>
  <si>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</si>
  <si>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</si>
  <si>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</si>
  <si>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</si>
  <si>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</si>
  <si>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</si>
  <si>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</si>
  <si>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</si>
  <si>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</si>
  <si>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</si>
  <si>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</si>
  <si>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</si>
  <si>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</si>
  <si>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</si>
  <si>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</si>
  <si>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</si>
  <si>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</si>
  <si>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</si>
  <si>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</si>
  <si>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</si>
  <si>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</si>
  <si>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</si>
  <si>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</si>
  <si>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</si>
  <si>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</si>
  <si>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</si>
  <si>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</si>
  <si>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</si>
  <si>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</si>
  <si>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</si>
  <si>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</si>
  <si>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</si>
  <si>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</si>
  <si>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</si>
  <si>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</si>
  <si>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</si>
  <si>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</si>
  <si>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</si>
  <si>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</si>
  <si>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</si>
  <si>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</si>
  <si>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</si>
  <si>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</si>
  <si>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</si>
  <si>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</si>
  <si>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</si>
  <si>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</si>
  <si>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</si>
  <si>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</si>
  <si>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</si>
  <si>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</si>
  <si>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</si>
  <si>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</si>
  <si>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</si>
  <si>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</si>
  <si>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</si>
  <si>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</si>
  <si>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</si>
  <si>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</si>
  <si>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</si>
  <si>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</si>
  <si>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</si>
  <si>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</si>
  <si>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</si>
  <si>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</si>
  <si>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</si>
  <si>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</si>
  <si>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</si>
  <si>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</si>
  <si>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</si>
  <si>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</si>
  <si>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</si>
  <si>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</si>
  <si>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</si>
  <si>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</si>
  <si>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</si>
  <si>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</si>
  <si>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</si>
  <si>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</si>
  <si>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</si>
  <si>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</si>
  <si>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</si>
  <si>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</si>
  <si>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</si>
  <si>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</si>
  <si>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</si>
  <si>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</si>
  <si>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</si>
  <si>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</si>
  <si>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</si>
  <si>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</si>
  <si>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</si>
  <si>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</si>
  <si>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</si>
  <si>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</si>
  <si>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</si>
  <si>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</si>
  <si>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</si>
  <si>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</si>
  <si>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</si>
  <si>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</si>
  <si>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</si>
  <si>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</si>
  <si>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</si>
  <si>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</si>
  <si>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</si>
  <si>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</si>
  <si>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</si>
  <si>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</si>
  <si>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</si>
  <si>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</si>
  <si>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</si>
  <si>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</si>
  <si>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</si>
  <si>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</si>
  <si>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</si>
  <si>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</si>
  <si>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</si>
  <si>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</si>
  <si>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</si>
  <si>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</si>
  <si>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</si>
  <si>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</si>
  <si>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</si>
  <si>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</si>
  <si>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</si>
  <si>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</si>
  <si>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</si>
  <si>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</si>
  <si>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</si>
  <si>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</si>
  <si>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</si>
  <si>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</si>
  <si>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</si>
  <si>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</si>
  <si>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</si>
  <si>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</si>
  <si>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</si>
  <si>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</si>
  <si>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</si>
  <si>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</si>
  <si>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</si>
  <si>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</si>
  <si>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</si>
  <si>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</si>
  <si>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</si>
  <si>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</si>
  <si>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</si>
  <si>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</si>
  <si>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</si>
  <si>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</si>
  <si>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</si>
  <si>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</si>
  <si>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</si>
  <si>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</si>
  <si>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</si>
  <si>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</si>
  <si>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</si>
  <si>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</si>
  <si>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</si>
  <si>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</si>
  <si>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</si>
  <si>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</si>
  <si>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</si>
  <si>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</si>
  <si>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</si>
  <si>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</si>
  <si>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</si>
  <si>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</si>
  <si>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</si>
  <si>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</si>
  <si>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</si>
  <si>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</si>
  <si>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</si>
  <si>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</si>
  <si>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</si>
  <si>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</si>
  <si>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</si>
  <si>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</si>
  <si>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</si>
  <si>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</si>
  <si>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</si>
  <si>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</si>
  <si>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</si>
  <si>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</si>
  <si>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</si>
  <si>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</si>
  <si>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</si>
  <si>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</si>
  <si>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</si>
  <si>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</si>
  <si>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</si>
  <si>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</si>
  <si>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</si>
  <si>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</si>
  <si>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</si>
  <si>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</si>
  <si>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</si>
  <si>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</si>
  <si>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</si>
  <si>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</si>
  <si>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</si>
  <si>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</si>
  <si>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</si>
  <si>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</si>
  <si>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</si>
  <si>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</si>
  <si>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</si>
  <si>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</si>
  <si>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</si>
  <si>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</si>
  <si>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</si>
  <si>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</si>
  <si>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</si>
  <si>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</si>
  <si>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</si>
  <si>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</si>
  <si>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</si>
  <si>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</si>
  <si>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</si>
  <si>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</si>
  <si>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</si>
  <si>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</si>
  <si>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</si>
  <si>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</si>
  <si>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</si>
  <si>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</si>
  <si>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</si>
  <si>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</si>
  <si>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</si>
  <si>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</si>
  <si>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</si>
  <si>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</si>
  <si>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</si>
  <si>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</si>
  <si>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</si>
  <si>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</si>
  <si>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</si>
  <si>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</si>
  <si>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</si>
  <si>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</si>
  <si>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</si>
  <si>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</si>
  <si>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</si>
  <si>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</si>
  <si>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</si>
  <si>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</si>
  <si>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</si>
  <si>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</si>
  <si>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</si>
  <si>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</si>
  <si>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</si>
  <si>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</si>
  <si>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</si>
  <si>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</si>
  <si>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</si>
  <si>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</si>
  <si>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</si>
  <si>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</si>
  <si>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</si>
  <si>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</si>
  <si>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</si>
  <si>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</si>
  <si>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</si>
  <si>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</si>
  <si>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</si>
  <si>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</si>
  <si>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</si>
  <si>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</si>
  <si>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</si>
  <si>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</si>
  <si>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</si>
  <si>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</si>
  <si>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</si>
  <si>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</si>
  <si>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</si>
  <si>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</si>
  <si>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</si>
  <si>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</si>
  <si>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</si>
  <si>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</si>
  <si>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</si>
  <si>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</si>
  <si>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</si>
  <si>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</si>
  <si>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</si>
  <si>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</si>
  <si>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</si>
  <si>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</si>
  <si>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</si>
  <si>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</si>
  <si>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</si>
  <si>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</si>
  <si>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</si>
  <si>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</si>
  <si>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</si>
  <si>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</si>
  <si>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</si>
  <si>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</si>
  <si>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</si>
  <si>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</si>
  <si>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</si>
  <si>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</si>
  <si>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</si>
  <si>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</si>
  <si>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</si>
  <si>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</si>
  <si>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</si>
  <si>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</si>
  <si>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</si>
  <si>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</si>
  <si>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</si>
  <si>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</si>
  <si>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</si>
  <si>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</si>
  <si>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</si>
  <si>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</si>
  <si>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</si>
  <si>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</si>
  <si>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</si>
  <si>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</si>
  <si>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</si>
  <si>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</si>
  <si>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</si>
  <si>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</si>
  <si>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</si>
  <si>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</si>
  <si>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</si>
  <si>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</si>
  <si>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</si>
  <si>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</si>
  <si>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</si>
  <si>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</si>
  <si>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</si>
  <si>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</si>
  <si>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</si>
  <si>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</si>
  <si>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</si>
  <si>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</si>
  <si>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</si>
  <si>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</si>
  <si>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</si>
  <si>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</si>
  <si>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</si>
  <si>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</si>
  <si>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</si>
  <si>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</si>
  <si>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</si>
  <si>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</si>
  <si>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</si>
  <si>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</si>
  <si>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</si>
  <si>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</si>
  <si>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</si>
  <si>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</si>
  <si>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</si>
  <si>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</si>
  <si>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</si>
  <si>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</si>
  <si>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</si>
  <si>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</si>
  <si>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</si>
  <si>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</si>
  <si>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</si>
  <si>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</si>
  <si>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</si>
  <si>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</si>
  <si>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</si>
  <si>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</si>
  <si>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</si>
  <si>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</si>
  <si>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</si>
  <si>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</si>
  <si>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</si>
  <si>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</si>
  <si>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</si>
  <si>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</si>
  <si>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</si>
  <si>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</si>
  <si>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</si>
  <si>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</si>
  <si>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</si>
  <si>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</si>
  <si>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</si>
  <si>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</si>
  <si>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</si>
  <si>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</si>
  <si>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</si>
  <si>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</si>
  <si>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</si>
  <si>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</si>
  <si>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</si>
  <si>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</si>
  <si>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</si>
  <si>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</si>
  <si>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</si>
  <si>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</si>
  <si>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</si>
  <si>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</si>
  <si>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</si>
  <si>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</si>
  <si>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</si>
  <si>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</si>
  <si>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</si>
  <si>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</si>
  <si>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</si>
  <si>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</si>
  <si>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</si>
  <si>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</si>
  <si>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</si>
  <si>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</si>
  <si>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</si>
  <si>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</si>
  <si>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</si>
  <si>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</si>
  <si>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</si>
  <si>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</si>
  <si>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</si>
  <si>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</si>
  <si>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</si>
  <si>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</si>
  <si>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</si>
  <si>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</si>
  <si>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</si>
  <si>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</si>
  <si>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</si>
  <si>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</si>
  <si>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</si>
  <si>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</si>
  <si>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</si>
  <si>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</si>
  <si>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</si>
  <si>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</si>
  <si>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</si>
  <si>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</si>
  <si>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</si>
  <si>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</si>
  <si>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</si>
  <si>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</si>
  <si>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</si>
  <si>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</si>
  <si>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</si>
  <si>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</si>
  <si>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</si>
  <si>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</si>
  <si>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</si>
  <si>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</si>
  <si>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</si>
  <si>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</si>
  <si>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</si>
  <si>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</si>
  <si>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</si>
  <si>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</si>
  <si>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</si>
  <si>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</si>
  <si>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</si>
  <si>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</si>
  <si>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</si>
  <si>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</si>
  <si>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</si>
  <si>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</si>
  <si>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</si>
  <si>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</si>
  <si>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</si>
  <si>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</si>
  <si>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</si>
  <si>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</si>
  <si>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</si>
  <si>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</si>
  <si>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</si>
  <si>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</si>
  <si>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</si>
  <si>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</si>
  <si>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</si>
  <si>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</si>
  <si>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</si>
  <si>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</si>
  <si>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</si>
  <si>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</si>
  <si>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</si>
  <si>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</si>
  <si>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</si>
  <si>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</si>
  <si>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</si>
  <si>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</si>
  <si>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</si>
  <si>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</si>
  <si>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</si>
  <si>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</si>
  <si>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</si>
  <si>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</si>
  <si>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</si>
  <si>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</si>
  <si>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</si>
  <si>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</si>
  <si>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</si>
  <si>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</si>
  <si>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</si>
  <si>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</si>
  <si>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</si>
  <si>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</si>
  <si>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</si>
  <si>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</si>
  <si>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</si>
  <si>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</si>
  <si>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</si>
  <si>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</si>
  <si>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</si>
  <si>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</si>
  <si>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</si>
  <si>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</si>
  <si>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</si>
  <si>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</si>
  <si>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</si>
  <si>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</si>
  <si>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</si>
  <si>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</si>
  <si>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</si>
  <si>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</si>
  <si>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</si>
  <si>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</si>
  <si>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</si>
  <si>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</si>
  <si>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</si>
  <si>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</si>
  <si>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</si>
  <si>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</si>
  <si>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</si>
  <si>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</si>
  <si>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</si>
  <si>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</si>
  <si>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</si>
  <si>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</si>
  <si>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</si>
  <si>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</si>
  <si>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</si>
  <si>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</si>
  <si>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</si>
  <si>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</si>
  <si>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</si>
  <si>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</si>
  <si>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</si>
  <si>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</si>
  <si>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</si>
  <si>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</si>
  <si>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</si>
  <si>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</si>
  <si>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</si>
  <si>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</si>
  <si>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</si>
  <si>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</si>
  <si>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</si>
  <si>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</si>
  <si>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</si>
  <si>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</si>
  <si>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</si>
  <si>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</si>
  <si>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</si>
  <si>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</si>
  <si>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</si>
  <si>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</si>
  <si>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</si>
  <si>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</si>
  <si>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</si>
  <si>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</si>
  <si>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</si>
  <si>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</si>
  <si>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</si>
  <si>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</si>
  <si>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</si>
  <si>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</si>
  <si>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</si>
  <si>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</si>
  <si>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</si>
  <si>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</si>
  <si>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</si>
  <si>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</si>
  <si>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</si>
  <si>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</si>
  <si>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</si>
  <si>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</si>
  <si>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</si>
  <si>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</si>
  <si>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</si>
  <si>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</si>
  <si>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</si>
  <si>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</si>
  <si>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</si>
  <si>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</si>
  <si>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</si>
  <si>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</si>
  <si>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</si>
  <si>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</si>
  <si>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</si>
  <si>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</si>
  <si>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</si>
  <si>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</si>
  <si>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</si>
  <si>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</si>
  <si>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</si>
  <si>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</si>
  <si>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</si>
  <si>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</si>
  <si>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</si>
  <si>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</si>
  <si>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</si>
  <si>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</si>
  <si>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</si>
  <si>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</si>
  <si>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</si>
  <si>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</si>
  <si>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</si>
  <si>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</si>
  <si>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</si>
  <si>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</si>
  <si>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</si>
  <si>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</si>
  <si>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</si>
  <si>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</si>
  <si>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</si>
  <si>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</si>
  <si>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</si>
  <si>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</si>
  <si>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</si>
  <si>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</si>
  <si>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</si>
  <si>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</si>
  <si>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</si>
  <si>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</si>
  <si>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</si>
  <si>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</si>
  <si>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</si>
  <si>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</si>
  <si>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</si>
  <si>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</si>
  <si>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</si>
  <si>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</si>
  <si>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</si>
  <si>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</si>
  <si>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</si>
  <si>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</si>
  <si>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</si>
  <si>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</si>
  <si>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</si>
  <si>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</si>
  <si>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</si>
  <si>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</si>
  <si>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</si>
  <si>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</si>
  <si>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</si>
  <si>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</si>
  <si>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</si>
  <si>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</si>
  <si>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</si>
  <si>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</si>
  <si>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</si>
  <si>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</si>
  <si>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</si>
  <si>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</si>
  <si>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</si>
  <si>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</si>
  <si>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</si>
  <si>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</si>
  <si>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</si>
  <si>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</si>
  <si>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</si>
  <si>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</si>
  <si>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</si>
  <si>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</si>
  <si>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</si>
  <si>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</si>
  <si>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</si>
  <si>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</si>
  <si>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</si>
  <si>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</si>
  <si>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</si>
  <si>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</si>
  <si>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</si>
  <si>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</si>
  <si>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</si>
  <si>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</si>
  <si>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</si>
  <si>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</si>
  <si>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</si>
  <si>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</si>
  <si>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</si>
  <si>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</si>
  <si>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</si>
  <si>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</si>
  <si>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</si>
  <si>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</si>
  <si>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</si>
  <si>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</si>
  <si>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</si>
  <si>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</si>
  <si>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</si>
  <si>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</si>
  <si>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</si>
  <si>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</si>
  <si>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</si>
  <si>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</si>
  <si>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</si>
  <si>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</si>
  <si>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</si>
  <si>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</si>
  <si>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</si>
  <si>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</si>
  <si>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</si>
  <si>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</si>
  <si>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</si>
  <si>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</si>
  <si>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</si>
  <si>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</si>
  <si>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</si>
  <si>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</si>
  <si>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</si>
  <si>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</si>
  <si>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</si>
  <si>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</si>
  <si>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</si>
  <si>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</si>
  <si>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</si>
  <si>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</si>
  <si>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</si>
  <si>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</si>
  <si>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</si>
  <si>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</si>
  <si>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</si>
  <si>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</si>
  <si>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</si>
  <si>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</si>
  <si>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</si>
  <si>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</si>
  <si>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</si>
  <si>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</si>
  <si>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</si>
  <si>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</si>
  <si>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</si>
  <si>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</si>
  <si>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</si>
  <si>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</si>
  <si>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</si>
  <si>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</si>
  <si>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</si>
  <si>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</si>
  <si>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</si>
  <si>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</si>
  <si>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</si>
  <si>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</si>
  <si>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</si>
  <si>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</si>
  <si>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</si>
  <si>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</si>
  <si>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</si>
  <si>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</si>
  <si>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</si>
  <si>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</si>
  <si>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</si>
  <si>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</si>
  <si>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</si>
  <si>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</si>
  <si>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</si>
  <si>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</si>
  <si>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</si>
  <si>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</si>
  <si>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</si>
  <si>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</si>
  <si>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</si>
  <si>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</si>
  <si>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</si>
  <si>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</si>
  <si>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</si>
  <si>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</si>
  <si>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</si>
  <si>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</si>
  <si>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</si>
  <si>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</si>
  <si>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</si>
  <si>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</si>
  <si>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</si>
  <si>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</si>
  <si>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</si>
  <si>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</si>
  <si>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</si>
  <si>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</si>
  <si>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</si>
  <si>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</si>
  <si>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</si>
  <si>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</si>
  <si>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</si>
  <si>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</si>
  <si>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</si>
  <si>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</si>
  <si>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</si>
  <si>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</si>
  <si>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</si>
  <si>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</si>
  <si>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</si>
  <si>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</si>
  <si>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</si>
  <si>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</si>
  <si>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</si>
  <si>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</si>
  <si>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</si>
  <si>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</si>
  <si>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</si>
  <si>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</si>
  <si>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</si>
  <si>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</si>
  <si>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</si>
  <si>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</si>
  <si>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</si>
  <si>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</si>
  <si>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</si>
  <si>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</si>
  <si>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</si>
  <si>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</si>
  <si>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</si>
  <si>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</si>
  <si>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</si>
  <si>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</si>
  <si>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</si>
  <si>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</si>
  <si>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</si>
  <si>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</si>
  <si>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</si>
  <si>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</si>
  <si>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</si>
  <si>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</si>
  <si>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</si>
  <si>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</si>
  <si>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</si>
  <si>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</si>
  <si>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</si>
  <si>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</si>
  <si>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</si>
  <si>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</si>
  <si>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</si>
  <si>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</si>
  <si>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</si>
  <si>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</si>
  <si>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</si>
  <si>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</si>
  <si>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</si>
  <si>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</si>
  <si>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</si>
  <si>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</si>
  <si>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</si>
  <si>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</si>
  <si>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</si>
  <si>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</si>
  <si>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</si>
  <si>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</si>
  <si>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</si>
  <si>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</si>
  <si>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</si>
  <si>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</si>
  <si>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</si>
  <si>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</si>
  <si>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</si>
  <si>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</si>
  <si>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</si>
  <si>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</si>
  <si>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</si>
  <si>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</si>
  <si>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</si>
  <si>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</si>
  <si>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</si>
  <si>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</si>
  <si>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</si>
  <si>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</si>
  <si>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</si>
  <si>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</si>
  <si>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</si>
  <si>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</si>
  <si>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</si>
  <si>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</si>
  <si>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</si>
  <si>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</si>
  <si>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</si>
  <si>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</si>
  <si>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</si>
  <si>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</si>
  <si>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</si>
  <si>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</si>
  <si>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</si>
  <si>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</si>
  <si>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</si>
  <si>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</si>
  <si>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</si>
  <si>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</si>
  <si>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</si>
  <si>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</si>
  <si>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</si>
  <si>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</si>
  <si>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</si>
  <si>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</si>
  <si>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</si>
  <si>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</si>
  <si>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</si>
  <si>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</si>
  <si>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</si>
  <si>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</si>
  <si>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</si>
  <si>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</si>
  <si>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</si>
  <si>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</si>
  <si>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</si>
  <si>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</si>
  <si>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</si>
  <si>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</si>
  <si>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</si>
  <si>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</si>
  <si>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</si>
  <si>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</si>
  <si>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</si>
  <si>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</si>
  <si>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</si>
  <si>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</si>
  <si>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</si>
  <si>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</si>
  <si>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</si>
  <si>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</si>
  <si>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</si>
  <si>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</si>
  <si>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</si>
  <si>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</si>
  <si>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</si>
  <si>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</si>
  <si>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</si>
  <si>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</si>
  <si>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</si>
  <si>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</si>
  <si>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</si>
  <si>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</si>
  <si>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</si>
  <si>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</si>
  <si>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</si>
  <si>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</si>
  <si>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</si>
  <si>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</si>
  <si>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</si>
  <si>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</si>
  <si>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</si>
  <si>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</si>
  <si>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</si>
  <si>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</si>
  <si>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</si>
  <si>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</si>
  <si>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</si>
  <si>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</si>
  <si>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</si>
  <si>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</si>
  <si>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</si>
  <si>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</si>
  <si>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</si>
  <si>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</si>
  <si>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</si>
  <si>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</si>
  <si>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</si>
  <si>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</si>
  <si>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</si>
  <si>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</si>
  <si>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</si>
  <si>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</si>
  <si>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</si>
  <si>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</si>
  <si>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</si>
  <si>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</si>
  <si>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</si>
  <si>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</si>
  <si>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</si>
  <si>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</si>
  <si>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</si>
  <si>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</si>
  <si>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</si>
  <si>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</si>
  <si>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</si>
  <si>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</si>
  <si>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</si>
  <si>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</si>
  <si>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</si>
  <si>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</si>
  <si>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</si>
  <si>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</si>
  <si>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</si>
  <si>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</si>
  <si>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</si>
  <si>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</si>
  <si>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</si>
  <si>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</si>
  <si>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</si>
  <si>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</si>
  <si>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</si>
  <si>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</si>
  <si>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</si>
  <si>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</si>
  <si>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</si>
  <si>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</si>
  <si>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</si>
  <si>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</si>
  <si>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</si>
  <si>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</si>
  <si>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</si>
  <si>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</si>
  <si>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</si>
  <si>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</si>
  <si>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</si>
  <si>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</si>
  <si>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</si>
  <si>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</si>
  <si>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</si>
  <si>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</si>
  <si>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</si>
  <si>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</si>
  <si>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</si>
  <si>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</si>
  <si>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</si>
  <si>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</si>
  <si>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</si>
  <si>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</si>
  <si>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</si>
  <si>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</si>
  <si>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</si>
  <si>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</si>
  <si>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</si>
  <si>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</si>
  <si>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</si>
  <si>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</si>
  <si>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</si>
  <si>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</si>
  <si>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</si>
  <si>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</si>
  <si>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</si>
  <si>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</si>
  <si>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</si>
  <si>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</si>
  <si>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</si>
  <si>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</si>
  <si>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</si>
  <si>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</si>
  <si>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</si>
  <si>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</si>
  <si>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</si>
  <si>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</si>
  <si>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</si>
  <si>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</si>
  <si>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</si>
  <si>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</si>
  <si>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</si>
  <si>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</si>
  <si>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</si>
  <si>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</si>
  <si>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</si>
  <si>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</si>
  <si>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</si>
  <si>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</si>
  <si>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</si>
  <si>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</si>
  <si>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</si>
  <si>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</si>
  <si>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</si>
  <si>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</si>
  <si>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</si>
  <si>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</si>
  <si>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</si>
  <si>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</si>
  <si>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</si>
  <si>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</si>
  <si>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</si>
  <si>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</si>
  <si>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</si>
  <si>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</si>
  <si>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</si>
  <si>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</si>
  <si>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</si>
  <si>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</si>
  <si>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</si>
  <si>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</si>
  <si>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</si>
  <si>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</si>
  <si>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</si>
  <si>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</si>
  <si>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</si>
  <si>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</si>
  <si>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</si>
  <si>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</si>
  <si>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</si>
  <si>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</si>
  <si>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</si>
  <si>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</si>
  <si>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</si>
  <si>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</si>
  <si>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</si>
  <si>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</si>
  <si>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</si>
  <si>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</si>
  <si>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</si>
  <si>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</si>
  <si>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</si>
  <si>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</si>
  <si>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</si>
  <si>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</si>
  <si>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</si>
  <si>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</si>
  <si>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</si>
  <si>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</si>
  <si>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</si>
  <si>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</si>
  <si>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</si>
  <si>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</si>
  <si>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</si>
  <si>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</si>
  <si>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</si>
  <si>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</si>
  <si>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</si>
  <si>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</si>
  <si>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</si>
  <si>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</si>
  <si>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</si>
  <si>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</si>
  <si>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</si>
  <si>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</si>
  <si>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</si>
  <si>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</si>
  <si>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</si>
  <si>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</si>
  <si>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</si>
  <si>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</si>
  <si>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</si>
  <si>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</si>
  <si>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</si>
  <si>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</si>
  <si>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</si>
  <si>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</si>
  <si>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</si>
  <si>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</si>
  <si>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</si>
  <si>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</si>
  <si>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</si>
  <si>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</si>
  <si>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</si>
  <si>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</si>
  <si>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</si>
  <si>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</si>
  <si>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</si>
  <si>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</si>
  <si>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</si>
  <si>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</si>
  <si>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</si>
  <si>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</si>
  <si>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</si>
  <si>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</si>
  <si>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</si>
  <si>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</si>
  <si>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</si>
  <si>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</si>
  <si>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</si>
  <si>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</si>
  <si>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</si>
  <si>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</si>
  <si>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</si>
  <si>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</si>
  <si>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</si>
  <si>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</si>
  <si>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</si>
  <si>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</si>
  <si>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</si>
  <si>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</si>
  <si>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</si>
  <si>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</si>
  <si>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</si>
  <si>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</si>
  <si>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</si>
  <si>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</si>
  <si>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</si>
  <si>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</si>
  <si>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</si>
  <si>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</si>
  <si>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</si>
  <si>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</si>
  <si>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</si>
  <si>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</si>
  <si>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</si>
  <si>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</si>
  <si>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</si>
  <si>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</si>
  <si>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</si>
  <si>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</si>
  <si>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</si>
  <si>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</si>
  <si>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</si>
  <si>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</si>
  <si>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</si>
  <si>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</si>
  <si>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</si>
  <si>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</si>
  <si>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</si>
  <si>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</si>
  <si>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</si>
  <si>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</si>
  <si>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</si>
  <si>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</si>
  <si>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</si>
  <si>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</si>
  <si>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</si>
  <si>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</si>
  <si>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</si>
  <si>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</si>
  <si>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</si>
  <si>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</si>
  <si>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</si>
  <si>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</si>
  <si>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</si>
  <si>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</si>
  <si>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</si>
  <si>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</si>
  <si>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</si>
  <si>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</si>
  <si>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</si>
  <si>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</si>
  <si>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</si>
  <si>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</si>
  <si>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</si>
  <si>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</si>
  <si>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</si>
  <si>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</si>
  <si>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</si>
  <si>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</si>
  <si>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</si>
  <si>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</si>
  <si>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</si>
  <si>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</si>
  <si>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</si>
  <si>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</si>
  <si>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</si>
  <si>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</si>
  <si>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</si>
  <si>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</si>
  <si>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</si>
  <si>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</si>
  <si>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</si>
  <si>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</si>
  <si>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</si>
  <si>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</si>
  <si>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</si>
  <si>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</si>
  <si>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</si>
  <si>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</si>
  <si>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</si>
  <si>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</si>
  <si>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</si>
  <si>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</si>
  <si>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</si>
  <si>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</si>
  <si>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</si>
  <si>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</si>
  <si>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</si>
  <si>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</si>
  <si>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</si>
  <si>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</si>
  <si>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</si>
  <si>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</si>
  <si>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</si>
  <si>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</si>
  <si>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</si>
  <si>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</si>
  <si>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</si>
  <si>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</si>
  <si>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</si>
  <si>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</si>
  <si>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</si>
  <si>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</si>
  <si>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</si>
  <si>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</si>
  <si>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</si>
  <si>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</si>
  <si>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</si>
  <si>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</si>
  <si>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</si>
  <si>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</si>
  <si>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</si>
  <si>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</si>
  <si>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</si>
  <si>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</si>
  <si>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</si>
  <si>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</si>
  <si>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</si>
  <si>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</si>
  <si>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</si>
  <si>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</si>
  <si>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</si>
  <si>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</si>
  <si>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</si>
  <si>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</si>
  <si>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</si>
  <si>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</si>
  <si>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</si>
  <si>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</si>
  <si>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</si>
  <si>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</si>
  <si>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</si>
  <si>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</si>
  <si>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</si>
  <si>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</si>
  <si>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</si>
  <si>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</si>
  <si>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</si>
  <si>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</si>
  <si>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</si>
  <si>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</si>
  <si>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</si>
  <si>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</si>
  <si>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</si>
  <si>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</si>
  <si>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</si>
  <si>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</si>
  <si>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</si>
  <si>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</si>
  <si>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</si>
  <si>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</si>
  <si>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</si>
  <si>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</si>
  <si>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</si>
  <si>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</si>
  <si>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</si>
  <si>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</si>
  <si>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</si>
  <si>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</si>
  <si>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</si>
  <si>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</si>
  <si>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</si>
  <si>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</si>
  <si>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</si>
  <si>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</si>
  <si>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</si>
  <si>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</si>
  <si>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</si>
  <si>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</si>
  <si>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</si>
  <si>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</si>
  <si>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</si>
  <si>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</si>
  <si>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</si>
  <si>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</si>
  <si>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</si>
  <si>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</si>
  <si>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</si>
  <si>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</si>
  <si>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</si>
  <si>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</si>
  <si>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</si>
  <si>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</si>
  <si>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</si>
  <si>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</si>
  <si>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</si>
  <si>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</si>
  <si>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</si>
  <si>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</si>
  <si>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</si>
  <si>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</si>
  <si>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</si>
  <si>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</si>
  <si>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</si>
  <si>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</si>
  <si>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</si>
  <si>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</si>
  <si>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</si>
  <si>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</si>
  <si>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</si>
  <si>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</si>
  <si>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</si>
  <si>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</si>
  <si>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</si>
  <si>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</si>
  <si>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</si>
  <si>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</si>
  <si>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</si>
  <si>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</si>
  <si>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</si>
  <si>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</si>
  <si>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</si>
  <si>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</si>
  <si>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</si>
  <si>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</si>
  <si>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</si>
  <si>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</si>
  <si>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</si>
  <si>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</si>
  <si>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</si>
  <si>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</si>
  <si>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</si>
  <si>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</si>
  <si>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</si>
  <si>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</si>
  <si>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</si>
  <si>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</si>
  <si>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</si>
  <si>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</si>
  <si>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</si>
  <si>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</si>
  <si>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</si>
  <si>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</si>
  <si>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</si>
  <si>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</si>
  <si>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</si>
  <si>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</si>
  <si>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</si>
  <si>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</si>
  <si>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</si>
  <si>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</si>
  <si>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</si>
  <si>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</si>
  <si>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</si>
  <si>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</si>
  <si>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</si>
  <si>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</si>
  <si>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</si>
  <si>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</si>
  <si>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</si>
  <si>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</si>
  <si>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</si>
  <si>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</si>
  <si>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</si>
  <si>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</si>
  <si>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</si>
  <si>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</si>
  <si>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</si>
  <si>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</si>
  <si>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</si>
  <si>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</si>
  <si>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</si>
  <si>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</si>
  <si>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</si>
  <si>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</si>
  <si>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</si>
  <si>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</si>
  <si>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</si>
  <si>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</si>
  <si>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</si>
  <si>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</si>
  <si>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</si>
  <si>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</si>
  <si>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</si>
  <si>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</si>
  <si>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</si>
  <si>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</si>
  <si>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</si>
  <si>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</si>
  <si>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</si>
  <si>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</si>
  <si>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</si>
  <si>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</si>
  <si>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</si>
  <si>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</si>
  <si>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</si>
  <si>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</si>
  <si>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</si>
  <si>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</si>
  <si>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</si>
  <si>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</si>
  <si>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</si>
  <si>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</si>
  <si>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</si>
  <si>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</si>
  <si>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</si>
  <si>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</si>
  <si>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</si>
  <si>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</si>
  <si>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</si>
  <si>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</si>
  <si>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</si>
  <si>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</si>
  <si>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</si>
  <si>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</si>
  <si>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</si>
  <si>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</si>
  <si>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</si>
  <si>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</si>
  <si>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</si>
  <si>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</si>
  <si>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</si>
  <si>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</si>
  <si>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</si>
  <si>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</si>
  <si>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</si>
  <si>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</si>
  <si>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</si>
  <si>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</si>
  <si>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</si>
  <si>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</si>
  <si>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</si>
  <si>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</si>
  <si>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</si>
  <si>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</si>
  <si>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</si>
  <si>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</si>
  <si>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</si>
  <si>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</si>
  <si>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</si>
  <si>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</si>
  <si>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</si>
  <si>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</si>
  <si>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</si>
  <si>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</si>
  <si>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</si>
  <si>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</si>
  <si>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</si>
  <si>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</si>
  <si>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</si>
  <si>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</si>
  <si>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</si>
  <si>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</si>
  <si>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</si>
  <si>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</si>
  <si>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</si>
  <si>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</si>
  <si>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</si>
  <si>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</si>
  <si>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</si>
  <si>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</si>
  <si>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</si>
  <si>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</si>
  <si>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</si>
  <si>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</si>
  <si>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</si>
  <si>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</si>
  <si>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</si>
  <si>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</si>
  <si>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</si>
  <si>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</si>
  <si>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</si>
  <si>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</si>
  <si>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</si>
  <si>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</si>
  <si>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</si>
  <si>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</si>
  <si>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</si>
  <si>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</si>
  <si>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</si>
  <si>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</si>
  <si>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</si>
  <si>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</si>
  <si>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</si>
  <si>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</si>
  <si>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</si>
  <si>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</si>
  <si>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</si>
  <si>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</si>
  <si>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</si>
  <si>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</si>
  <si>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</si>
  <si>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</si>
  <si>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</si>
  <si>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</si>
  <si>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</si>
  <si>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</si>
  <si>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</si>
  <si>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</si>
  <si>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</si>
  <si>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</si>
  <si>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</si>
  <si>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</si>
  <si>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</si>
  <si>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</si>
  <si>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</si>
  <si>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</si>
  <si>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</si>
  <si>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</si>
  <si>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</si>
  <si>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</si>
  <si>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</si>
  <si>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</si>
  <si>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</si>
  <si>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</si>
  <si>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</si>
  <si>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</si>
  <si>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</si>
  <si>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</si>
  <si>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</si>
  <si>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</si>
  <si>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</si>
  <si>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</si>
  <si>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</si>
  <si>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</si>
  <si>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</si>
  <si>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</si>
  <si>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</si>
  <si>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</si>
  <si>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</si>
  <si>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</si>
  <si>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</si>
  <si>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</si>
  <si>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</si>
  <si>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</si>
  <si>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</si>
  <si>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</si>
  <si>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</si>
  <si>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</si>
  <si>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</si>
  <si>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</si>
  <si>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</si>
  <si>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</si>
  <si>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</si>
  <si>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</si>
  <si>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</si>
  <si>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</si>
  <si>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</si>
  <si>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</si>
  <si>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</si>
  <si>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</si>
  <si>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</si>
  <si>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</si>
  <si>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</si>
  <si>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</si>
  <si>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</si>
  <si>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</si>
  <si>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</si>
  <si>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</si>
  <si>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</si>
  <si>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</si>
  <si>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</si>
  <si>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</si>
  <si>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</si>
  <si>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</si>
  <si>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</si>
  <si>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</si>
  <si>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</si>
  <si>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</si>
  <si>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</si>
  <si>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</si>
  <si>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</si>
  <si>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</si>
  <si>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</si>
  <si>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</si>
  <si>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</si>
  <si>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</si>
  <si>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</si>
  <si>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</si>
  <si>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</si>
  <si>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</si>
  <si>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</si>
  <si>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</si>
  <si>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</si>
  <si>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</si>
  <si>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</si>
  <si>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</si>
  <si>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</si>
  <si>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</si>
  <si>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</si>
  <si>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</si>
  <si>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</si>
  <si>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</si>
  <si>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</si>
  <si>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</si>
  <si>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</si>
  <si>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</si>
  <si>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</si>
  <si>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</si>
  <si>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</si>
  <si>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</si>
  <si>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</si>
  <si>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</si>
  <si>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</si>
  <si>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</si>
  <si>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</si>
  <si>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</si>
  <si>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</si>
  <si>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</si>
  <si>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</si>
  <si>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</si>
  <si>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</si>
  <si>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</si>
  <si>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</si>
  <si>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</si>
  <si>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</si>
  <si>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</si>
  <si>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</si>
  <si>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</si>
  <si>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</si>
  <si>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</si>
  <si>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</si>
  <si>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</si>
  <si>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</si>
  <si>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</si>
  <si>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</si>
  <si>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</si>
  <si>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</si>
  <si>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</si>
  <si>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</si>
  <si>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</si>
  <si>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</si>
  <si>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</si>
  <si>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</si>
  <si>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</si>
  <si>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</si>
  <si>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</si>
  <si>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</si>
  <si>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</si>
  <si>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</si>
  <si>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</si>
  <si>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</si>
  <si>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</si>
  <si>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</si>
  <si>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</si>
  <si>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</si>
  <si>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</si>
  <si>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</si>
  <si>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</si>
  <si>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</si>
  <si>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</si>
  <si>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</si>
  <si>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</si>
  <si>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</si>
  <si>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</si>
  <si>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</si>
  <si>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</si>
  <si>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</si>
  <si>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</si>
  <si>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</si>
  <si>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</si>
  <si>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</si>
  <si>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</si>
  <si>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</si>
  <si>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</si>
  <si>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</si>
  <si>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</si>
  <si>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</si>
  <si>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</si>
  <si>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</si>
  <si>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</si>
  <si>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</si>
  <si>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</si>
  <si>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</si>
  <si>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</si>
  <si>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</si>
  <si>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</si>
  <si>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</si>
  <si>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</si>
  <si>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</si>
  <si>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</si>
  <si>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</si>
  <si>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</si>
  <si>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</si>
  <si>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</si>
  <si>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</si>
  <si>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</si>
  <si>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</si>
  <si>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</si>
  <si>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</si>
  <si>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</si>
  <si>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</si>
  <si>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</si>
  <si>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</si>
  <si>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</si>
  <si>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</si>
  <si>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</si>
  <si>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</si>
  <si>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</si>
  <si>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</si>
  <si>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</si>
  <si>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</si>
  <si>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</si>
  <si>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</si>
  <si>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</si>
  <si>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</si>
  <si>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</si>
  <si>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</si>
  <si>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</si>
  <si>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</si>
  <si>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</si>
  <si>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</si>
  <si>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</si>
  <si>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</si>
  <si>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</si>
  <si>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</si>
  <si>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</si>
  <si>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</si>
  <si>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</si>
  <si>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</si>
  <si>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</si>
  <si>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</si>
  <si>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</si>
  <si>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</si>
  <si>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</si>
  <si>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</si>
  <si>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</si>
  <si>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</si>
  <si>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</si>
  <si>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</si>
  <si>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</si>
  <si>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</si>
  <si>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</si>
  <si>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</si>
  <si>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</si>
  <si>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</si>
  <si>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</si>
  <si>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</si>
  <si>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</si>
  <si>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</si>
  <si>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</si>
  <si>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</si>
  <si>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</si>
  <si>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</si>
  <si>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</si>
  <si>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</si>
  <si>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</si>
  <si>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</si>
  <si>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</si>
  <si>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</si>
  <si>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</si>
  <si>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</si>
  <si>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</si>
  <si>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</si>
  <si>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</si>
  <si>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</si>
  <si>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</si>
  <si>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</si>
  <si>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</si>
  <si>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</si>
  <si>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</si>
  <si>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</si>
  <si>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</si>
  <si>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</si>
  <si>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</si>
  <si>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</si>
  <si>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</si>
  <si>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</si>
  <si>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</si>
  <si>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</si>
  <si>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</si>
  <si>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</si>
  <si>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</si>
  <si>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</si>
  <si>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</si>
  <si>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</si>
  <si>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</si>
  <si>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</si>
  <si>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</si>
  <si>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</si>
  <si>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</si>
  <si>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</si>
  <si>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</si>
  <si>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</si>
  <si>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</si>
  <si>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</si>
  <si>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</si>
  <si>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</si>
  <si>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</si>
  <si>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</si>
  <si>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</si>
  <si>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</si>
  <si>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</si>
  <si>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</si>
  <si>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</si>
  <si>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</si>
  <si>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</si>
  <si>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</si>
  <si>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</si>
  <si>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</si>
  <si>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</si>
  <si>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</si>
  <si>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</si>
  <si>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</si>
  <si>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</si>
  <si>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</si>
  <si>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</si>
  <si>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</si>
  <si>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</si>
  <si>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</si>
  <si>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</si>
  <si>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</si>
  <si>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</si>
  <si>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</si>
  <si>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</si>
  <si>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</si>
  <si>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</si>
  <si>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</si>
  <si>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</si>
  <si>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</si>
  <si>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</si>
  <si>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</si>
  <si>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</si>
  <si>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</si>
  <si>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</si>
  <si>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</si>
  <si>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</si>
  <si>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</si>
  <si>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</si>
  <si>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</si>
  <si>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</si>
  <si>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</si>
  <si>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</si>
  <si>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</si>
  <si>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</si>
  <si>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</si>
  <si>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</si>
  <si>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</si>
  <si>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</si>
  <si>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</si>
  <si>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</si>
  <si>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</si>
  <si>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</si>
  <si>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</si>
  <si>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</si>
  <si>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</si>
  <si>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</si>
  <si>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</si>
  <si>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</si>
  <si>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</si>
  <si>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</si>
  <si>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</si>
  <si>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</si>
  <si>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</si>
  <si>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</si>
  <si>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</si>
  <si>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</si>
  <si>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</si>
  <si>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</si>
  <si>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</si>
  <si>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</si>
  <si>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</si>
  <si>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</si>
  <si>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</si>
  <si>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</si>
  <si>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</si>
  <si>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</si>
  <si>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</si>
  <si>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</si>
  <si>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</si>
  <si>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</si>
  <si>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</si>
  <si>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</si>
  <si>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</si>
  <si>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</si>
  <si>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</si>
  <si>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</si>
  <si>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</si>
  <si>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</si>
  <si>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</si>
  <si>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</si>
  <si>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</si>
  <si>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</si>
  <si>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</si>
  <si>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</si>
  <si>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</si>
  <si>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</si>
  <si>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</si>
  <si>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</si>
  <si>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</si>
  <si>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</si>
  <si>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</si>
  <si>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</si>
  <si>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</si>
  <si>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</si>
  <si>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</si>
  <si>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</si>
  <si>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</si>
  <si>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</si>
  <si>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</si>
  <si>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</si>
  <si>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</si>
  <si>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</si>
  <si>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</si>
  <si>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</si>
  <si>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</si>
  <si>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</si>
  <si>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</si>
  <si>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</si>
  <si>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</si>
  <si>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</si>
  <si>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</si>
  <si>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</si>
  <si>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</si>
  <si>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</si>
  <si>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</si>
  <si>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</si>
  <si>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</si>
  <si>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</si>
  <si>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</si>
  <si>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</si>
  <si>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</si>
  <si>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</si>
  <si>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</si>
  <si>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</si>
  <si>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</si>
  <si>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</si>
  <si>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</si>
  <si>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</si>
  <si>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</si>
  <si>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</si>
  <si>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</si>
  <si>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</si>
  <si>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</si>
  <si>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</si>
  <si>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</si>
  <si>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</si>
  <si>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</si>
  <si>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</si>
  <si>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</si>
  <si>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</si>
  <si>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</si>
  <si>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</si>
  <si>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</si>
  <si>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</si>
  <si>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</si>
  <si>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</si>
  <si>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</si>
  <si>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</si>
  <si>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</si>
  <si>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</si>
  <si>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</si>
  <si>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</si>
  <si>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</si>
  <si>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</si>
  <si>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</si>
  <si>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</si>
  <si>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</si>
  <si>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</si>
  <si>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</si>
  <si>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</si>
  <si>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</si>
  <si>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</si>
  <si>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</si>
  <si>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</si>
  <si>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</si>
  <si>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</si>
  <si>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</si>
  <si>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</si>
  <si>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</si>
  <si>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</si>
  <si>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</si>
  <si>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</si>
  <si>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</si>
  <si>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</si>
  <si>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</si>
  <si>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</si>
  <si>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</si>
  <si>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</si>
  <si>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</si>
  <si>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</si>
  <si>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</si>
  <si>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</si>
  <si>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</si>
  <si>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</si>
  <si>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</si>
  <si>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</si>
  <si>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</si>
  <si>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</si>
  <si>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</si>
  <si>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</si>
  <si>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</si>
  <si>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</si>
  <si>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</si>
  <si>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</si>
  <si>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</si>
  <si>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</si>
  <si>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</si>
  <si>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</si>
  <si>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</si>
  <si>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</si>
  <si>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</si>
  <si>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</si>
  <si>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</si>
  <si>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</si>
  <si>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</si>
  <si>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</si>
  <si>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</si>
  <si>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</si>
  <si>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</si>
  <si>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</si>
  <si>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</si>
  <si>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</si>
  <si>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</si>
  <si>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</si>
  <si>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</si>
  <si>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</si>
  <si>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</si>
  <si>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</si>
  <si>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</si>
  <si>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</si>
  <si>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</si>
  <si>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</si>
  <si>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</si>
  <si>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</si>
  <si>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</si>
  <si>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</si>
  <si>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</si>
  <si>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</si>
  <si>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</si>
  <si>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</si>
  <si>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</si>
  <si>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</si>
  <si>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</si>
  <si>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</si>
  <si>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</si>
  <si>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</si>
  <si>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</si>
  <si>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</si>
  <si>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</si>
  <si>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</si>
  <si>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</si>
  <si>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</si>
  <si>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</si>
  <si>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</si>
  <si>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</si>
  <si>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</si>
  <si>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</si>
  <si>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</si>
  <si>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</si>
  <si>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</si>
  <si>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</si>
  <si>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</si>
  <si>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</si>
  <si>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</si>
  <si>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</si>
  <si>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</si>
  <si>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</si>
  <si>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</si>
  <si>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</si>
  <si>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</si>
  <si>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</si>
  <si>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</si>
  <si>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</si>
  <si>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</si>
  <si>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</si>
  <si>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</si>
  <si>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</si>
  <si>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</si>
  <si>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</si>
  <si>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</si>
  <si>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</si>
  <si>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</si>
  <si>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</si>
  <si>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</si>
  <si>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</si>
  <si>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</si>
  <si>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</si>
  <si>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</si>
  <si>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</si>
  <si>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</si>
  <si>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</si>
  <si>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</si>
  <si>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</si>
  <si>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</si>
  <si>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</si>
  <si>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</si>
  <si>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</si>
  <si>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</si>
  <si>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</si>
  <si>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</si>
  <si>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</si>
  <si>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</si>
  <si>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</si>
  <si>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</si>
  <si>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</si>
  <si>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</si>
  <si>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</si>
  <si>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</si>
  <si>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</si>
  <si>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</si>
  <si>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</si>
  <si>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</si>
  <si>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</si>
  <si>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</si>
  <si>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</si>
  <si>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</si>
  <si>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</si>
  <si>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</si>
  <si>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</si>
  <si>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</si>
  <si>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</si>
  <si>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</si>
  <si>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</si>
  <si>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</si>
  <si>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</si>
  <si>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</si>
  <si>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</si>
  <si>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</si>
  <si>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</si>
  <si>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</si>
  <si>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</si>
  <si>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</si>
  <si>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</si>
  <si>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</si>
  <si>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</si>
  <si>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</si>
  <si>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</si>
  <si>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</si>
  <si>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</si>
  <si>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</si>
  <si>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</si>
  <si>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</si>
  <si>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</si>
  <si>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</si>
  <si>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</si>
  <si>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</si>
  <si>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</si>
  <si>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</si>
  <si>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</si>
  <si>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</si>
  <si>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</si>
  <si>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</si>
  <si>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</si>
  <si>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</si>
  <si>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</si>
  <si>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</si>
  <si>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</si>
  <si>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</si>
  <si>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</si>
  <si>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</si>
  <si>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</si>
  <si>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</si>
  <si>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</si>
  <si>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</si>
  <si>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</si>
  <si>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</si>
  <si>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</si>
  <si>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</si>
  <si>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</si>
  <si>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</si>
  <si>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</si>
  <si>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</si>
  <si>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</si>
  <si>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</si>
  <si>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</si>
  <si>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</si>
  <si>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</si>
  <si>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</si>
  <si>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</si>
  <si>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</si>
  <si>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</si>
  <si>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</si>
  <si>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</si>
  <si>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</si>
  <si>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</si>
  <si>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</si>
  <si>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</si>
  <si>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</si>
  <si>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</si>
  <si>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</si>
  <si>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</si>
  <si>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</si>
  <si>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</si>
  <si>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</si>
  <si>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</si>
  <si>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</si>
  <si>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</si>
  <si>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</si>
  <si>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</si>
  <si>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</si>
  <si>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</si>
  <si>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</si>
  <si>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</si>
  <si>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</si>
  <si>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</si>
  <si>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</si>
  <si>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</si>
  <si>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</si>
  <si>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</si>
  <si>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</si>
  <si>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</si>
  <si>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</si>
  <si>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</si>
  <si>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</si>
  <si>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</si>
  <si>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</si>
  <si>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</si>
  <si>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</si>
  <si>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</si>
  <si>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</si>
  <si>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</si>
  <si>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</si>
  <si>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</si>
  <si>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</si>
  <si>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</si>
  <si>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</si>
  <si>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</si>
  <si>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</si>
  <si>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</si>
  <si>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</si>
  <si>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</si>
  <si>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</si>
  <si>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</si>
  <si>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</si>
  <si>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</si>
  <si>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</si>
  <si>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</si>
  <si>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</si>
  <si>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</si>
  <si>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</si>
  <si>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</si>
  <si>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</si>
  <si>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</si>
  <si>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</si>
  <si>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</si>
  <si>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</si>
  <si>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</si>
  <si>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</si>
  <si>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</si>
  <si>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</si>
  <si>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</si>
  <si>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</si>
  <si>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</si>
  <si>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</si>
  <si>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</si>
  <si>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</si>
  <si>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</si>
  <si>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</si>
  <si>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</si>
  <si>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</si>
  <si>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</si>
  <si>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</si>
  <si>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</si>
  <si>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</si>
  <si>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</si>
  <si>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</si>
  <si>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</si>
  <si>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</si>
  <si>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</si>
  <si>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</si>
  <si>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</si>
  <si>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</si>
  <si>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</si>
  <si>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</si>
  <si>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</si>
  <si>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</si>
  <si>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</si>
  <si>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</si>
  <si>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</si>
  <si>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</si>
  <si>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</si>
  <si>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</si>
  <si>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</si>
  <si>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</si>
  <si>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</si>
  <si>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</si>
  <si>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</si>
  <si>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</si>
  <si>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</si>
  <si>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</si>
  <si>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</si>
  <si>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</si>
  <si>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</si>
  <si>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</si>
  <si>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</si>
  <si>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</si>
  <si>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</si>
  <si>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</si>
  <si>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</si>
  <si>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</si>
  <si>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</si>
  <si>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</si>
  <si>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</si>
  <si>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</si>
  <si>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</si>
  <si>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</si>
  <si>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</si>
  <si>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</si>
  <si>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</si>
  <si>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</si>
  <si>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</si>
  <si>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</si>
  <si>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</si>
  <si>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</si>
  <si>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</si>
  <si>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</si>
  <si>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</si>
  <si>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</si>
  <si>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</si>
  <si>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</si>
  <si>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</si>
  <si>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</si>
  <si>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</si>
  <si>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</si>
  <si>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</si>
  <si>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</si>
  <si>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</si>
  <si>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</si>
  <si>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</si>
  <si>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</si>
  <si>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</si>
  <si>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</si>
  <si>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</si>
  <si>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</si>
  <si>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</si>
  <si>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</si>
  <si>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</si>
  <si>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</si>
  <si>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</si>
  <si>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</si>
  <si>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</si>
  <si>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</si>
  <si>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</si>
  <si>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</si>
  <si>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</si>
  <si>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</si>
  <si>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</si>
  <si>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</si>
  <si>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</si>
  <si>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</si>
  <si>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</si>
  <si>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</si>
  <si>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</si>
  <si>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</si>
  <si>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</si>
  <si>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</si>
  <si>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</si>
  <si>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</si>
  <si>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</si>
  <si>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</si>
  <si>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</si>
  <si>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</si>
  <si>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</si>
  <si>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</si>
  <si>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</si>
  <si>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</si>
  <si>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</si>
  <si>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</si>
  <si>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</si>
  <si>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</si>
  <si>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</si>
  <si>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</si>
  <si>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</si>
  <si>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</si>
  <si>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</si>
  <si>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</si>
  <si>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</si>
  <si>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</si>
  <si>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</si>
  <si>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</si>
  <si>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</si>
  <si>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</si>
  <si>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</si>
  <si>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</si>
  <si>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</si>
  <si>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</si>
  <si>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</si>
  <si>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</si>
  <si>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</si>
  <si>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</si>
  <si>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</si>
  <si>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</si>
  <si>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</si>
  <si>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</si>
  <si>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</si>
  <si>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</si>
  <si>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</si>
  <si>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</si>
  <si>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</si>
  <si>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</si>
  <si>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</si>
  <si>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</si>
  <si>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</si>
  <si>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</si>
  <si>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</si>
  <si>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</si>
  <si>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</si>
  <si>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</si>
  <si>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</si>
  <si>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</si>
  <si>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</si>
  <si>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</si>
  <si>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</si>
  <si>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</si>
  <si>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</si>
  <si>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</si>
  <si>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</si>
  <si>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</si>
  <si>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</si>
  <si>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</si>
  <si>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</si>
  <si>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</si>
  <si>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</si>
  <si>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</si>
  <si>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</si>
  <si>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</si>
  <si>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</si>
  <si>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</si>
  <si>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</si>
  <si>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</si>
  <si>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</si>
  <si>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</si>
  <si>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</si>
  <si>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</si>
  <si>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</si>
  <si>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</si>
  <si>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</si>
  <si>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</si>
  <si>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</si>
  <si>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</si>
  <si>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</si>
  <si>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</si>
  <si>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</si>
  <si>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</si>
  <si>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</si>
  <si>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</si>
  <si>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</si>
  <si>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</si>
  <si>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</si>
  <si>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</si>
  <si>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</si>
  <si>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</si>
  <si>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</si>
  <si>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</si>
  <si>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</si>
  <si>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</si>
  <si>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</si>
  <si>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</si>
  <si>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</si>
  <si>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</si>
  <si>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</si>
  <si>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</si>
  <si>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</si>
  <si>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</si>
  <si>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</si>
  <si>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</si>
  <si>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</si>
  <si>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</si>
  <si>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</si>
  <si>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</si>
  <si>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</si>
  <si>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</si>
  <si>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</si>
  <si>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</si>
  <si>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</si>
  <si>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</si>
  <si>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</si>
  <si>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</si>
  <si>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</si>
  <si>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</si>
  <si>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</si>
  <si>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</si>
  <si>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</si>
  <si>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</si>
  <si>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</si>
  <si>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</si>
  <si>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</si>
  <si>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</si>
  <si>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</si>
  <si>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</si>
  <si>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</si>
  <si>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</si>
  <si>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</si>
  <si>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</si>
  <si>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</si>
  <si>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</si>
  <si>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</si>
  <si>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</si>
  <si>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</si>
  <si>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</si>
  <si>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</si>
  <si>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</si>
  <si>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</si>
  <si>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</si>
  <si>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</si>
  <si>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</si>
  <si>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</si>
  <si>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</si>
  <si>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</si>
  <si>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</si>
  <si>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</si>
  <si>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</si>
  <si>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</si>
  <si>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</si>
  <si>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</si>
  <si>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</si>
  <si>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</si>
  <si>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</si>
  <si>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</si>
  <si>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</si>
  <si>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</si>
  <si>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</si>
  <si>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</si>
  <si>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</si>
  <si>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</si>
  <si>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</si>
  <si>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</si>
  <si>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</si>
  <si>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</si>
  <si>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</si>
  <si>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</si>
  <si>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</si>
  <si>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</si>
  <si>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</si>
  <si>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</si>
  <si>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</si>
  <si>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</si>
  <si>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</si>
  <si>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</si>
  <si>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</si>
  <si>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</si>
  <si>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</si>
  <si>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</si>
  <si>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</si>
  <si>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</si>
  <si>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</si>
  <si>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</si>
  <si>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</si>
  <si>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</si>
  <si>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</si>
  <si>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</si>
  <si>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</si>
  <si>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</si>
  <si>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</si>
  <si>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</si>
  <si>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</si>
  <si>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</si>
  <si>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</si>
  <si>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</si>
  <si>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</si>
  <si>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</si>
  <si>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</si>
  <si>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</si>
  <si>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</si>
  <si>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</si>
  <si>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</si>
  <si>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</si>
  <si>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</si>
  <si>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</si>
  <si>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</si>
  <si>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</si>
  <si>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</si>
  <si>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</si>
  <si>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</si>
  <si>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</si>
  <si>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</si>
  <si>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</si>
  <si>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</si>
  <si>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</si>
  <si>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</si>
  <si>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</si>
  <si>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</si>
  <si>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</si>
  <si>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</si>
  <si>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</si>
  <si>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</si>
  <si>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</si>
  <si>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</si>
  <si>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</si>
  <si>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</si>
  <si>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</si>
  <si>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</si>
  <si>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</si>
  <si>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</si>
  <si>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</si>
  <si>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</si>
  <si>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</si>
  <si>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</si>
  <si>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</si>
  <si>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</si>
  <si>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</si>
  <si>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</si>
  <si>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</si>
  <si>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</si>
  <si>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</si>
  <si>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</si>
  <si>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</si>
  <si>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</si>
  <si>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</si>
  <si>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</si>
  <si>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</si>
  <si>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</si>
  <si>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</si>
  <si>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</si>
  <si>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</si>
  <si>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</si>
  <si>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</si>
  <si>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</si>
  <si>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</si>
  <si>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</si>
  <si>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</si>
  <si>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</si>
  <si>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</si>
  <si>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</si>
  <si>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</si>
  <si>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</si>
  <si>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</si>
  <si>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</si>
  <si>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</si>
  <si>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</si>
  <si>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</si>
  <si>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</si>
  <si>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</si>
  <si>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</si>
  <si>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</si>
  <si>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</si>
  <si>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</si>
  <si>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</si>
  <si>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</si>
  <si>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</si>
  <si>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</si>
  <si>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</si>
  <si>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</si>
  <si>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</si>
  <si>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</si>
  <si>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</si>
  <si>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</si>
  <si>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</si>
  <si>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</si>
  <si>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</si>
  <si>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</si>
  <si>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</si>
  <si>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</si>
  <si>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</si>
  <si>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</si>
  <si>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</si>
  <si>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</si>
  <si>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</si>
  <si>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</si>
  <si>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</si>
  <si>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</si>
  <si>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</si>
  <si>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</si>
  <si>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</si>
  <si>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</si>
  <si>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</si>
  <si>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</si>
  <si>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</si>
  <si>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</si>
  <si>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</si>
  <si>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</si>
  <si>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</si>
  <si>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</si>
  <si>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</si>
  <si>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</si>
  <si>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</si>
  <si>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</si>
  <si>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</si>
  <si>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</si>
  <si>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</si>
  <si>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</si>
  <si>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</si>
  <si>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</si>
  <si>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</si>
  <si>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</si>
  <si>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</si>
  <si>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</si>
  <si>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</si>
  <si>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</si>
  <si>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</si>
  <si>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</si>
  <si>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</si>
  <si>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</si>
  <si>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</si>
  <si>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</si>
  <si>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</si>
  <si>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</si>
  <si>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</si>
  <si>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</si>
  <si>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</si>
  <si>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</si>
  <si>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</si>
  <si>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</si>
  <si>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</si>
  <si>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</si>
  <si>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</si>
  <si>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</si>
  <si>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</si>
  <si>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</si>
  <si>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</si>
  <si>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</si>
  <si>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</si>
  <si>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</si>
  <si>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</si>
  <si>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</si>
  <si>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</si>
  <si>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</si>
  <si>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</si>
  <si>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</si>
  <si>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</si>
  <si>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</si>
  <si>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</si>
  <si>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</si>
  <si>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</si>
  <si>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</si>
  <si>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</si>
  <si>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</si>
  <si>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</si>
  <si>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</si>
  <si>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</si>
  <si>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</si>
  <si>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</si>
  <si>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</si>
  <si>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</si>
  <si>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</si>
  <si>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</si>
  <si>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</si>
  <si>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</si>
  <si>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</si>
  <si>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</si>
  <si>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</si>
  <si>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</si>
  <si>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</si>
  <si>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</si>
  <si>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</si>
  <si>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</si>
  <si>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</si>
  <si>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</si>
  <si>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</si>
  <si>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</si>
  <si>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</si>
  <si>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</si>
  <si>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</si>
  <si>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</si>
  <si>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</si>
  <si>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</si>
  <si>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</si>
  <si>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</si>
  <si>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</si>
  <si>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</si>
  <si>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</si>
  <si>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</si>
  <si>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</si>
  <si>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</si>
  <si>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</si>
  <si>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</si>
  <si>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</si>
  <si>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</si>
  <si>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</si>
  <si>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</si>
  <si>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</si>
  <si>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</si>
  <si>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</si>
  <si>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</si>
  <si>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</si>
  <si>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</si>
  <si>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</si>
  <si>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</si>
  <si>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</si>
  <si>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</si>
  <si>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</si>
  <si>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</si>
  <si>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</si>
  <si>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</si>
  <si>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</si>
  <si>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</si>
  <si>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</si>
  <si>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</si>
  <si>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</si>
  <si>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</si>
  <si>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</si>
  <si>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</si>
  <si>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</si>
  <si>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</si>
  <si>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</si>
  <si>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</si>
  <si>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</si>
  <si>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</si>
  <si>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</si>
  <si>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</si>
  <si>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</si>
  <si>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</si>
  <si>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</si>
  <si>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</si>
  <si>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</si>
  <si>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</si>
  <si>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</si>
  <si>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</si>
  <si>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</si>
  <si>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</si>
  <si>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</si>
  <si>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</si>
  <si>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</si>
  <si>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</si>
  <si>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</si>
  <si>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</si>
  <si>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</si>
  <si>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</si>
  <si>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</si>
  <si>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</si>
  <si>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</si>
  <si>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</si>
  <si>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</si>
  <si>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</si>
  <si>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</si>
  <si>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</si>
  <si>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</si>
  <si>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</si>
  <si>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</si>
  <si>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</si>
  <si>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</si>
  <si>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</si>
  <si>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</si>
  <si>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</si>
  <si>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</si>
  <si>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</si>
  <si>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</si>
  <si>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</si>
  <si>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</si>
  <si>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</si>
  <si>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</si>
  <si>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</si>
  <si>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</si>
  <si>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</si>
  <si>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</si>
  <si>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</si>
  <si>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</si>
  <si>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</si>
  <si>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</si>
  <si>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</si>
  <si>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</si>
  <si>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</si>
  <si>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</si>
  <si>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</si>
  <si>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</si>
  <si>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</si>
  <si>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</si>
  <si>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</si>
  <si>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</si>
  <si>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</si>
  <si>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</si>
  <si>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</si>
  <si>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</si>
  <si>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</si>
  <si>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</si>
  <si>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</si>
  <si>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</si>
  <si>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</si>
  <si>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</si>
  <si>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</si>
  <si>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</si>
  <si>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</si>
  <si>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</si>
  <si>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</si>
  <si>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</si>
  <si>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</si>
  <si>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</si>
  <si>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</si>
  <si>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</si>
  <si>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</si>
  <si>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</si>
  <si>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</si>
  <si>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</si>
  <si>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</si>
  <si>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</si>
  <si>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</si>
  <si>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</si>
  <si>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</si>
  <si>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</si>
  <si>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</si>
  <si>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</si>
  <si>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</si>
  <si>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</si>
  <si>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</si>
  <si>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</si>
  <si>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</si>
  <si>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</si>
  <si>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</si>
  <si>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</si>
  <si>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</si>
  <si>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</si>
  <si>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</si>
  <si>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</si>
  <si>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</si>
  <si>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</si>
  <si>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</si>
  <si>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</si>
  <si>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</si>
  <si>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</si>
  <si>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</si>
  <si>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</si>
  <si>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</si>
  <si>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</si>
  <si>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</si>
  <si>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</si>
  <si>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</si>
  <si>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</si>
  <si>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</si>
  <si>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</si>
  <si>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</si>
  <si>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</si>
  <si>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</si>
  <si>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</si>
  <si>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</si>
  <si>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</si>
  <si>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</si>
  <si>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</si>
  <si>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</si>
  <si>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</si>
  <si>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</si>
  <si>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</si>
  <si>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</si>
  <si>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</si>
  <si>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</si>
  <si>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</si>
  <si>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</si>
  <si>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</si>
  <si>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</si>
  <si>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</si>
  <si>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</si>
  <si>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</si>
  <si>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</si>
  <si>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</si>
  <si>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</si>
  <si>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</si>
  <si>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</si>
  <si>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</si>
  <si>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</si>
  <si>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</si>
  <si>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</si>
  <si>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</si>
  <si>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</si>
  <si>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</si>
  <si>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</si>
  <si>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</si>
  <si>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</si>
  <si>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</si>
  <si>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</si>
  <si>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</si>
  <si>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</si>
  <si>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</si>
  <si>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</si>
  <si>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</si>
  <si>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</si>
  <si>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</si>
  <si>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</si>
  <si>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</si>
  <si>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</si>
  <si>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</si>
  <si>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</si>
  <si>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</si>
  <si>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</si>
  <si>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</si>
  <si>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</si>
  <si>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</si>
  <si>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</si>
  <si>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</si>
  <si>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</si>
  <si>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</si>
  <si>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</si>
  <si>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</si>
  <si>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</si>
  <si>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</si>
  <si>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</si>
  <si>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</si>
  <si>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</si>
  <si>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</si>
  <si>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</si>
  <si>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</si>
  <si>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</si>
  <si>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</si>
  <si>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</si>
  <si>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</si>
  <si>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</si>
  <si>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</si>
  <si>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</si>
  <si>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</si>
  <si>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</si>
  <si>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</si>
  <si>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</si>
  <si>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</si>
  <si>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</si>
  <si>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</si>
  <si>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</si>
  <si>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</si>
  <si>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</si>
  <si>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</si>
  <si>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</si>
  <si>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</si>
  <si>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</si>
  <si>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</si>
  <si>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</si>
  <si>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</si>
  <si>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</si>
  <si>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</si>
  <si>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</si>
  <si>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</si>
  <si>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</si>
  <si>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</si>
  <si>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</si>
  <si>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</si>
  <si>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</si>
  <si>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</si>
  <si>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</si>
  <si>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</si>
  <si>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</si>
  <si>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</si>
  <si>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</si>
  <si>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</si>
  <si>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</si>
  <si>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</si>
  <si>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</si>
  <si>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</si>
  <si>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</si>
  <si>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</si>
  <si>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</si>
  <si>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</si>
  <si>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</si>
  <si>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</si>
  <si>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</si>
  <si>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</si>
  <si>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</si>
  <si>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</si>
  <si>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</si>
  <si>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</si>
  <si>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</si>
  <si>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</si>
  <si>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</si>
  <si>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</si>
  <si>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</si>
  <si>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</si>
  <si>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</si>
  <si>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</si>
  <si>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</si>
  <si>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</si>
  <si>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</si>
  <si>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</si>
  <si>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</si>
  <si>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</si>
  <si>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</si>
  <si>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</si>
  <si>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</si>
  <si>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</si>
  <si>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</si>
  <si>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</si>
  <si>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</si>
  <si>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</si>
  <si>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</si>
  <si>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</si>
  <si>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</si>
  <si>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</si>
  <si>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</si>
  <si>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</si>
  <si>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</si>
  <si>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</si>
  <si>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</si>
  <si>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</si>
  <si>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</si>
  <si>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</si>
  <si>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</si>
  <si>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</si>
  <si>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</si>
  <si>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</si>
  <si>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</si>
  <si>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</si>
  <si>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</si>
  <si>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</si>
  <si>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</si>
  <si>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</si>
  <si>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</si>
  <si>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</si>
  <si>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</si>
  <si>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</si>
  <si>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</si>
  <si>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</si>
  <si>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</si>
  <si>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</si>
  <si>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</si>
  <si>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</si>
  <si>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</si>
  <si>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</si>
  <si>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</si>
  <si>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</si>
  <si>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</si>
  <si>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</si>
  <si>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</si>
  <si>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</si>
  <si>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</si>
  <si>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</si>
  <si>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</si>
  <si>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</si>
  <si>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</si>
  <si>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</si>
  <si>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</si>
  <si>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</si>
  <si>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</si>
  <si>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</si>
  <si>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</si>
  <si>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</si>
  <si>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</si>
  <si>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</si>
  <si>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</si>
  <si>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</si>
  <si>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</si>
  <si>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</si>
  <si>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</si>
  <si>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</si>
  <si>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</si>
  <si>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</si>
  <si>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</si>
  <si>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</si>
  <si>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</si>
  <si>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</si>
  <si>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</si>
  <si>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</si>
  <si>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</si>
  <si>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</si>
  <si>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</si>
  <si>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</si>
  <si>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</si>
  <si>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</si>
  <si>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</si>
  <si>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</si>
  <si>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</si>
  <si>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</si>
  <si>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</si>
  <si>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</si>
  <si>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</si>
  <si>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</si>
  <si>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</si>
  <si>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</si>
  <si>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</si>
  <si>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</si>
  <si>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</si>
  <si>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</si>
  <si>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</si>
  <si>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</si>
  <si>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</si>
  <si>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</si>
  <si>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</si>
  <si>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</si>
  <si>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</si>
  <si>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</si>
  <si>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</si>
  <si>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</si>
  <si>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</si>
  <si>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</si>
  <si>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</si>
  <si>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</si>
  <si>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</si>
  <si>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</si>
  <si>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</si>
  <si>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</si>
  <si>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</si>
  <si>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</si>
  <si>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</si>
  <si>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</si>
  <si>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</si>
  <si>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</si>
  <si>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</si>
  <si>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</si>
  <si>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</si>
  <si>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</si>
  <si>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</si>
  <si>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</si>
  <si>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</si>
  <si>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</si>
  <si>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</si>
  <si>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</si>
  <si>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</si>
  <si>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</si>
  <si>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</si>
  <si>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</si>
  <si>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</si>
  <si>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</si>
  <si>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</si>
  <si>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</si>
  <si>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</si>
  <si>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</si>
  <si>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</si>
  <si>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</si>
  <si>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</si>
  <si>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</si>
  <si>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</si>
  <si>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</si>
  <si>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</si>
  <si>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</si>
  <si>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</si>
  <si>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</si>
  <si>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</si>
  <si>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</si>
  <si>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</si>
  <si>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</si>
  <si>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</si>
  <si>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</si>
  <si>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</si>
  <si>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</si>
  <si>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</si>
  <si>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</si>
  <si>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</si>
  <si>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</si>
  <si>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</si>
  <si>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</si>
  <si>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</si>
  <si>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</si>
  <si>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</si>
  <si>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</si>
  <si>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</si>
  <si>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</si>
  <si>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</si>
  <si>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</si>
  <si>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</si>
  <si>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</si>
  <si>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</si>
  <si>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</si>
  <si>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</si>
  <si>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</si>
  <si>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</si>
  <si>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</si>
  <si>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</si>
  <si>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</si>
  <si>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</si>
  <si>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</si>
  <si>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</si>
  <si>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</si>
  <si>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</si>
  <si>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</si>
  <si>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</si>
  <si>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</si>
  <si>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</si>
  <si>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</si>
  <si>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</si>
  <si>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</si>
  <si>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</si>
  <si>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</si>
  <si>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</si>
  <si>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</si>
  <si>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</si>
  <si>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</si>
  <si>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</si>
  <si>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</si>
  <si>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</si>
  <si>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</si>
  <si>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</si>
  <si>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</si>
  <si>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</si>
  <si>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</si>
  <si>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</si>
  <si>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</si>
  <si>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</si>
  <si>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</si>
  <si>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</si>
  <si>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</si>
  <si>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</si>
  <si>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</si>
  <si>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</si>
  <si>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</si>
  <si>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</si>
  <si>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</si>
  <si>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</si>
  <si>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</si>
  <si>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</si>
  <si>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</si>
  <si>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</si>
  <si>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</si>
  <si>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</si>
  <si>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</si>
  <si>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</si>
  <si>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</si>
  <si>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</si>
  <si>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</si>
  <si>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</si>
  <si>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</si>
  <si>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</si>
  <si>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</si>
  <si>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</si>
  <si>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</si>
  <si>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</si>
  <si>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</si>
  <si>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</si>
  <si>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</si>
  <si>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</si>
  <si>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</si>
  <si>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</si>
  <si>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</si>
  <si>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</si>
  <si>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</si>
  <si>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</si>
  <si>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</si>
  <si>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</si>
  <si>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</si>
  <si>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</si>
  <si>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</si>
  <si>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</si>
  <si>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</si>
  <si>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</si>
  <si>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</si>
  <si>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</si>
  <si>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</si>
  <si>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</si>
  <si>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</si>
  <si>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</si>
  <si>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</si>
  <si>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</si>
  <si>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</si>
  <si>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</si>
  <si>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</si>
  <si>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</si>
  <si>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</si>
  <si>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</si>
  <si>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</si>
  <si>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</si>
  <si>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</si>
  <si>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</si>
  <si>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</si>
  <si>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</si>
  <si>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</si>
  <si>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</si>
  <si>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</si>
  <si>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</si>
  <si>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</si>
  <si>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</si>
  <si>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</si>
  <si>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</si>
  <si>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</si>
  <si>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</si>
  <si>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</si>
  <si>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</si>
  <si>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</si>
  <si>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</si>
  <si>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</si>
  <si>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</si>
  <si>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</si>
  <si>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</si>
  <si>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</si>
  <si>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</si>
  <si>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</si>
  <si>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</si>
  <si>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</si>
  <si>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</si>
  <si>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</si>
  <si>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</si>
  <si>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</si>
  <si>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</si>
  <si>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</si>
  <si>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</si>
  <si>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</si>
  <si>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</si>
  <si>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</si>
  <si>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</si>
  <si>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</si>
  <si>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</si>
  <si>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</si>
  <si>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</si>
  <si>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</si>
  <si>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</si>
  <si>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</si>
  <si>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</si>
  <si>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</si>
  <si>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</si>
  <si>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</si>
  <si>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</si>
  <si>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</si>
  <si>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</si>
  <si>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</si>
  <si>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</si>
  <si>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</si>
  <si>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</si>
  <si>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</si>
  <si>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</si>
  <si>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</si>
  <si>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</si>
  <si>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</si>
  <si>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</si>
  <si>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</si>
  <si>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</si>
  <si>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</si>
  <si>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</si>
  <si>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</si>
  <si>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</si>
  <si>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</si>
  <si>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</si>
  <si>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</si>
  <si>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</si>
  <si>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</si>
  <si>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</si>
  <si>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</si>
  <si>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</si>
  <si>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</si>
  <si>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</si>
  <si>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</si>
  <si>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</si>
  <si>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</si>
  <si>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</si>
  <si>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</si>
  <si>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</si>
  <si>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</si>
  <si>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</si>
  <si>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</si>
  <si>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</si>
  <si>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</si>
  <si>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</si>
  <si>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</si>
  <si>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</si>
  <si>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</si>
  <si>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</si>
  <si>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</si>
  <si>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</si>
  <si>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</si>
  <si>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</si>
  <si>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</si>
  <si>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</si>
  <si>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</si>
  <si>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</si>
  <si>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</si>
  <si>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</si>
  <si>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</si>
  <si>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</si>
  <si>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</si>
  <si>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</si>
  <si>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</si>
  <si>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</si>
  <si>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</si>
  <si>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</si>
  <si>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</si>
  <si>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</si>
  <si>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</si>
  <si>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</si>
  <si>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</si>
  <si>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</si>
  <si>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</si>
  <si>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</si>
  <si>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</si>
  <si>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</si>
  <si>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</si>
  <si>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</si>
  <si>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</si>
  <si>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</si>
  <si>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</si>
  <si>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</si>
  <si>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</si>
  <si>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</si>
  <si>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</si>
  <si>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</si>
  <si>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</si>
  <si>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</si>
  <si>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</si>
  <si>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</si>
  <si>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</si>
  <si>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</si>
  <si>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</si>
  <si>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</si>
  <si>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</si>
  <si>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</si>
  <si>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</si>
  <si>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</si>
  <si>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</si>
  <si>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</si>
  <si>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</si>
  <si>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</si>
  <si>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</si>
  <si>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</si>
  <si>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</si>
  <si>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</si>
  <si>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</si>
  <si>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</si>
  <si>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</si>
  <si>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</si>
  <si>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</si>
  <si>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</si>
  <si>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</si>
  <si>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</si>
  <si>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</si>
  <si>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</si>
  <si>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</si>
  <si>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</si>
  <si>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</si>
  <si>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</si>
  <si>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</si>
  <si>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</si>
  <si>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</si>
  <si>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</si>
  <si>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</si>
  <si>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</si>
  <si>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</si>
  <si>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</si>
  <si>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</si>
  <si>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</si>
  <si>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</si>
  <si>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</si>
  <si>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</si>
  <si>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</si>
  <si>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</si>
  <si>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</si>
  <si>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</si>
  <si>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</si>
  <si>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</si>
  <si>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</si>
  <si>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</si>
  <si>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</si>
  <si>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</si>
  <si>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</si>
  <si>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</si>
  <si>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</si>
  <si>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</si>
  <si>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</si>
  <si>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</si>
  <si>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</si>
  <si>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</si>
  <si>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</si>
  <si>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</si>
  <si>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</si>
  <si>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</si>
  <si>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</si>
  <si>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</si>
  <si>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</si>
  <si>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</si>
  <si>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</si>
  <si>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</si>
  <si>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</si>
  <si>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</si>
  <si>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</si>
  <si>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</si>
  <si>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</si>
  <si>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</si>
  <si>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</si>
  <si>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</si>
  <si>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</si>
  <si>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</si>
  <si>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</si>
  <si>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</si>
  <si>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</si>
  <si>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</si>
  <si>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</si>
  <si>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</si>
  <si>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</si>
  <si>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</si>
  <si>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</si>
  <si>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</si>
  <si>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</si>
  <si>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</si>
  <si>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</si>
  <si>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</si>
  <si>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</si>
  <si>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</si>
  <si>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</si>
  <si>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</si>
  <si>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</si>
  <si>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</si>
  <si>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</si>
  <si>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</si>
  <si>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</si>
  <si>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</si>
  <si>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</si>
  <si>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</si>
  <si>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</si>
  <si>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</si>
  <si>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</si>
  <si>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</si>
  <si>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</si>
  <si>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</si>
  <si>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</si>
  <si>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</si>
  <si>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</si>
  <si>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</si>
  <si>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</si>
  <si>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</si>
  <si>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</si>
  <si>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</si>
  <si>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</si>
  <si>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</si>
  <si>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</si>
  <si>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</si>
  <si>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</si>
  <si>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</si>
  <si>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</si>
  <si>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</si>
  <si>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</si>
  <si>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</si>
  <si>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</si>
  <si>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</si>
  <si>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</si>
  <si>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</si>
  <si>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</si>
  <si>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</si>
  <si>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</si>
  <si>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</si>
  <si>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</si>
  <si>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</si>
  <si>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</si>
  <si>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</si>
  <si>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</si>
  <si>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</si>
  <si>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</si>
  <si>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</si>
  <si>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</si>
  <si>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</si>
  <si>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</si>
  <si>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</si>
  <si>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</si>
  <si>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</si>
  <si>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</si>
  <si>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</si>
  <si>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</si>
  <si>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</si>
  <si>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</si>
  <si>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</si>
  <si>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</si>
  <si>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</si>
  <si>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</si>
  <si>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</si>
  <si>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</si>
  <si>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</si>
  <si>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</si>
  <si>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</si>
  <si>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</si>
  <si>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</si>
  <si>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</si>
  <si>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</si>
  <si>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</si>
  <si>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</si>
  <si>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</si>
  <si>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</si>
  <si>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</si>
  <si>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</si>
  <si>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</si>
  <si>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</si>
  <si>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</si>
  <si>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</si>
  <si>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</si>
  <si>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</si>
  <si>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</si>
  <si>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</si>
  <si>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</si>
  <si>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</si>
  <si>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</si>
  <si>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</si>
  <si>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</si>
  <si>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</si>
  <si>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</si>
  <si>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</si>
  <si>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</si>
  <si>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</si>
  <si>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</si>
  <si>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</si>
  <si>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</si>
  <si>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</si>
  <si>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</si>
  <si>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</si>
  <si>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</si>
  <si>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</si>
  <si>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</si>
  <si>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</si>
  <si>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</si>
  <si>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</si>
  <si>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</si>
  <si>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</si>
  <si>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</si>
  <si>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</si>
  <si>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</si>
  <si>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</si>
  <si>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</si>
  <si>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</si>
  <si>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</si>
  <si>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</si>
  <si>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</si>
  <si>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</si>
  <si>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</si>
  <si>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</si>
  <si>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</si>
  <si>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</si>
  <si>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</si>
  <si>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</si>
  <si>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</si>
  <si>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</si>
  <si>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</si>
  <si>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</si>
  <si>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</si>
  <si>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</si>
  <si>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</si>
  <si>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</si>
  <si>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</si>
  <si>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</si>
  <si>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</si>
  <si>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</si>
  <si>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</si>
  <si>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</si>
  <si>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</si>
  <si>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</si>
  <si>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</si>
  <si>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</si>
  <si>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</si>
  <si>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</si>
  <si>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</si>
  <si>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</si>
  <si>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</si>
  <si>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</si>
  <si>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</si>
  <si>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</si>
  <si>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</si>
  <si>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</si>
  <si>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</si>
  <si>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</si>
  <si>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</si>
  <si>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</si>
  <si>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</si>
  <si>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</si>
  <si>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</si>
  <si>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</si>
  <si>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</si>
  <si>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</si>
  <si>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</si>
  <si>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</si>
  <si>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</si>
  <si>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</si>
  <si>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</si>
  <si>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</si>
  <si>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</si>
  <si>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</si>
  <si>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</si>
  <si>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</si>
  <si>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</si>
  <si>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</si>
  <si>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</si>
  <si>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</si>
  <si>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</si>
  <si>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</si>
  <si>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</si>
  <si>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</si>
  <si>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</si>
  <si>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</si>
  <si>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</si>
  <si>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</si>
  <si>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</si>
  <si>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</si>
  <si>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</si>
  <si>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</si>
  <si>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</si>
  <si>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</si>
  <si>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</si>
  <si>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</si>
  <si>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</si>
  <si>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</si>
  <si>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</si>
  <si>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</si>
  <si>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</si>
  <si>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</si>
  <si>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</si>
  <si>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</si>
  <si>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</si>
  <si>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</si>
  <si>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</si>
  <si>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</si>
  <si>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</si>
  <si>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</si>
  <si>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</si>
  <si>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</si>
  <si>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</si>
  <si>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</si>
  <si>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</si>
  <si>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</si>
  <si>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</si>
  <si>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</si>
  <si>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</si>
  <si>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</si>
  <si>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</si>
  <si>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</si>
  <si>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</si>
  <si>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</si>
  <si>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</si>
  <si>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</si>
  <si>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</si>
  <si>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</si>
  <si>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</si>
  <si>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</si>
  <si>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</si>
  <si>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</si>
  <si>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</si>
  <si>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</si>
  <si>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</si>
  <si>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</si>
  <si>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</si>
  <si>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</si>
  <si>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</si>
  <si>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</si>
  <si>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</si>
  <si>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</si>
  <si>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</si>
  <si>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</si>
  <si>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</si>
  <si>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</si>
  <si>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</si>
  <si>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</si>
  <si>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</si>
  <si>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</si>
  <si>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</si>
  <si>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</si>
  <si>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</si>
  <si>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</si>
  <si>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</si>
  <si>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</si>
  <si>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</si>
  <si>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</si>
  <si>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</si>
  <si>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</si>
  <si>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</si>
  <si>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</si>
  <si>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</si>
  <si>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</si>
  <si>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</si>
  <si>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</si>
  <si>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</si>
  <si>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</si>
  <si>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</si>
  <si>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</si>
  <si>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</si>
  <si>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</si>
  <si>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</si>
  <si>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</si>
  <si>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</si>
  <si>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</si>
  <si>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</si>
  <si>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</si>
  <si>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</si>
  <si>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</si>
  <si>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</si>
  <si>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</si>
  <si>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</si>
  <si>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</si>
  <si>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</si>
  <si>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</si>
  <si>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</si>
  <si>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</si>
  <si>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</si>
  <si>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</si>
  <si>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</si>
  <si>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</si>
  <si>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</si>
  <si>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</si>
  <si>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</si>
  <si>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</si>
  <si>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</si>
  <si>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</si>
  <si>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</si>
  <si>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</si>
  <si>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</si>
  <si>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</si>
  <si>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</si>
  <si>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</si>
  <si>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</si>
  <si>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</si>
  <si>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</si>
  <si>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</si>
  <si>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</si>
  <si>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</si>
  <si>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</si>
  <si>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</si>
  <si>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</si>
  <si>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</si>
  <si>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</si>
  <si>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</si>
  <si>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</si>
  <si>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</si>
  <si>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</si>
  <si>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</si>
  <si>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</si>
  <si>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</si>
  <si>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</si>
  <si>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</si>
  <si>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</si>
  <si>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</si>
  <si>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</si>
  <si>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</si>
  <si>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</si>
  <si>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</si>
  <si>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</si>
  <si>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</si>
  <si>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</si>
  <si>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</si>
  <si>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</si>
  <si>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</si>
  <si>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</si>
  <si>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</si>
  <si>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</si>
  <si>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</si>
  <si>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</si>
  <si>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</si>
  <si>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</si>
  <si>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</si>
  <si>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</si>
  <si>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</si>
  <si>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</si>
  <si>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</si>
  <si>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</si>
  <si>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</si>
  <si>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</si>
  <si>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</si>
  <si>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</si>
  <si>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</si>
  <si>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</si>
  <si>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</si>
  <si>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</si>
  <si>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</si>
  <si>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</si>
  <si>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</si>
  <si>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</si>
  <si>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</si>
  <si>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</si>
  <si>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</si>
  <si>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</si>
  <si>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</si>
  <si>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</si>
  <si>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</si>
  <si>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</si>
  <si>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</si>
  <si>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</si>
  <si>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</si>
  <si>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</si>
  <si>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</si>
  <si>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</si>
  <si>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</si>
  <si>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</si>
  <si>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</si>
  <si>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</si>
  <si>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</si>
  <si>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</si>
  <si>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</si>
  <si>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</si>
  <si>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</si>
  <si>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</si>
  <si>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</si>
  <si>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</si>
  <si>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</si>
  <si>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</si>
  <si>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</si>
  <si>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</si>
  <si>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</si>
  <si>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</si>
  <si>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</si>
  <si>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</si>
  <si>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</si>
  <si>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</si>
  <si>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</si>
  <si>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</si>
  <si>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</si>
  <si>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</si>
  <si>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</si>
  <si>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</si>
  <si>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</si>
  <si>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</si>
  <si>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</si>
  <si>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</si>
  <si>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</si>
  <si>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</si>
  <si>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</si>
  <si>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</si>
  <si>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</si>
  <si>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</si>
  <si>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</si>
  <si>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</si>
  <si>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</si>
  <si>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</si>
  <si>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</si>
  <si>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</si>
  <si>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</si>
  <si>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</si>
  <si>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</si>
  <si>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</si>
  <si>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</si>
  <si>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</si>
  <si>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</si>
  <si>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</si>
  <si>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</si>
  <si>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</si>
  <si>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</si>
  <si>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</si>
  <si>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</si>
  <si>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</si>
  <si>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</si>
  <si>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</si>
  <si>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</si>
  <si>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</si>
  <si>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</si>
  <si>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</si>
  <si>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</si>
  <si>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</si>
  <si>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</si>
  <si>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</si>
  <si>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</si>
  <si>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</si>
  <si>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</si>
  <si>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</si>
  <si>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</si>
  <si>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</si>
  <si>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</si>
  <si>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</si>
  <si>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</si>
  <si>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</si>
  <si>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</si>
  <si>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</si>
  <si>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</si>
  <si>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</si>
  <si>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</si>
  <si>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</si>
  <si>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</si>
  <si>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</si>
  <si>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</si>
  <si>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</si>
  <si>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</si>
  <si>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</si>
  <si>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</si>
  <si>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</si>
  <si>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</si>
  <si>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</si>
  <si>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</si>
  <si>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</si>
  <si>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</si>
  <si>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</si>
  <si>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</si>
  <si>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</si>
  <si>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</si>
  <si>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</si>
  <si>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</si>
  <si>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</si>
  <si>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</si>
  <si>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</si>
  <si>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</si>
  <si>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</si>
  <si>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</si>
  <si>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</si>
  <si>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</si>
  <si>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</si>
  <si>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</si>
  <si>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</si>
  <si>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</si>
  <si>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</si>
  <si>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</si>
  <si>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</si>
  <si>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</si>
  <si>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</si>
  <si>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</si>
  <si>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</si>
  <si>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</si>
  <si>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</si>
  <si>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</si>
  <si>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</si>
  <si>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</si>
  <si>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</si>
  <si>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</si>
  <si>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</si>
  <si>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</si>
  <si>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</si>
  <si>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</si>
  <si>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</si>
  <si>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</si>
  <si>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</si>
  <si>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</si>
  <si>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</si>
  <si>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</si>
  <si>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</si>
  <si>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</si>
  <si>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</si>
  <si>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</si>
  <si>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</si>
  <si>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</si>
  <si>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</si>
  <si>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</si>
  <si>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</si>
  <si>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</si>
  <si>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</si>
  <si>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</si>
  <si>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</si>
  <si>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</si>
  <si>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</si>
  <si>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</si>
  <si>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</si>
  <si>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</si>
  <si>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</si>
  <si>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</si>
  <si>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</si>
  <si>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</si>
  <si>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</si>
  <si>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</si>
  <si>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</si>
  <si>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</si>
  <si>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</si>
  <si>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</si>
  <si>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</si>
  <si>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</si>
  <si>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</si>
  <si>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</si>
  <si>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</si>
  <si>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</si>
  <si>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</si>
  <si>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</si>
  <si>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</si>
  <si>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</si>
  <si>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</si>
  <si>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</si>
  <si>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</si>
  <si>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</si>
  <si>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</si>
  <si>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</si>
  <si>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</si>
  <si>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</si>
  <si>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</si>
  <si>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</si>
  <si>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</si>
  <si>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</si>
  <si>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</si>
  <si>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</si>
  <si>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</si>
  <si>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</si>
  <si>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</si>
  <si>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</si>
  <si>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</si>
  <si>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</si>
  <si>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</si>
  <si>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</si>
  <si>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</si>
  <si>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</si>
  <si>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</si>
  <si>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</si>
  <si>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</si>
  <si>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</si>
  <si>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</si>
  <si>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</si>
  <si>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</si>
  <si>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</si>
  <si>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</si>
  <si>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</si>
  <si>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</si>
  <si>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</si>
  <si>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</si>
  <si>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</si>
  <si>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</si>
  <si>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</si>
  <si>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</si>
  <si>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</si>
  <si>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</si>
  <si>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</si>
  <si>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</si>
  <si>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</si>
  <si>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</si>
  <si>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</si>
  <si>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</si>
  <si>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</si>
  <si>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</si>
  <si>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</si>
  <si>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</si>
  <si>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</si>
  <si>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</si>
  <si>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</si>
  <si>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</si>
  <si>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</si>
  <si>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</si>
  <si>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</si>
  <si>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</si>
  <si>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</si>
  <si>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</si>
  <si>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</si>
  <si>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</si>
  <si>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</si>
  <si>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</si>
  <si>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</si>
  <si>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</si>
  <si>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</si>
  <si>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</si>
  <si>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</si>
  <si>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</si>
  <si>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</si>
  <si>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</si>
  <si>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</si>
  <si>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</si>
  <si>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</si>
  <si>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</si>
  <si>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</si>
  <si>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</si>
  <si>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</si>
  <si>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</si>
  <si>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</si>
  <si>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</si>
  <si>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</si>
  <si>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</si>
  <si>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</si>
  <si>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</si>
  <si>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</si>
  <si>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</si>
  <si>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</si>
  <si>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</si>
  <si>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</si>
  <si>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</si>
  <si>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</si>
  <si>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</si>
  <si>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</si>
  <si>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</si>
  <si>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</si>
  <si>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</si>
  <si>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</si>
  <si>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</si>
  <si>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</si>
  <si>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</si>
  <si>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</si>
  <si>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</si>
  <si>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</si>
  <si>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</si>
  <si>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</si>
  <si>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</si>
  <si>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</si>
  <si>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</si>
  <si>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</si>
  <si>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</si>
  <si>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</si>
  <si>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</si>
  <si>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</si>
  <si>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</si>
  <si>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</si>
  <si>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</si>
  <si>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</si>
  <si>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</si>
  <si>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</si>
  <si>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</si>
  <si>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</si>
  <si>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</si>
  <si>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</si>
  <si>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</si>
  <si>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</si>
  <si>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</si>
  <si>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</si>
  <si>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</si>
  <si>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</si>
  <si>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</si>
  <si>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</si>
  <si>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</si>
  <si>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</si>
  <si>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</si>
  <si>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</si>
  <si>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</si>
  <si>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</si>
  <si>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</si>
  <si>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</si>
  <si>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</si>
  <si>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</si>
  <si>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</si>
  <si>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</si>
  <si>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</si>
  <si>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</si>
  <si>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</si>
  <si>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</si>
  <si>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</si>
  <si>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</si>
  <si>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</si>
  <si>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</si>
  <si>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</si>
  <si>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</si>
  <si>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</si>
  <si>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</si>
  <si>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</si>
  <si>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</si>
  <si>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</si>
  <si>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</si>
  <si>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</si>
  <si>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</si>
  <si>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</si>
  <si>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</si>
  <si>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</si>
  <si>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</si>
  <si>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</si>
  <si>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</si>
  <si>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</si>
  <si>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</si>
  <si>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</si>
  <si>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</si>
  <si>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</si>
  <si>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</si>
  <si>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</si>
  <si>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</si>
  <si>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</si>
  <si>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</si>
  <si>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</si>
  <si>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</si>
  <si>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</si>
  <si>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</si>
  <si>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</si>
  <si>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</si>
  <si>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</si>
  <si>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</si>
  <si>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</si>
  <si>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</si>
  <si>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</si>
  <si>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</si>
  <si>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</si>
  <si>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</si>
  <si>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</si>
  <si>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</si>
  <si>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</si>
  <si>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</si>
  <si>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</si>
  <si>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</si>
  <si>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</si>
  <si>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</si>
  <si>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</si>
  <si>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</si>
  <si>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</si>
  <si>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</si>
  <si>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</si>
  <si>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</si>
  <si>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</si>
  <si>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</si>
  <si>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</si>
  <si>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</si>
  <si>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</si>
  <si>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</si>
  <si>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</si>
  <si>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</si>
  <si>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</si>
  <si>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</si>
  <si>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</si>
  <si>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</si>
  <si>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</si>
  <si>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</si>
  <si>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</si>
  <si>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</si>
  <si>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</si>
  <si>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</si>
  <si>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</si>
  <si>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</si>
  <si>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</si>
  <si>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</si>
  <si>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</si>
  <si>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</si>
  <si>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</si>
  <si>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</si>
  <si>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</si>
  <si>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</si>
  <si>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</si>
  <si>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</si>
  <si>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</si>
  <si>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</si>
  <si>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</si>
  <si>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</si>
  <si>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</si>
  <si>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</si>
  <si>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</si>
  <si>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</si>
  <si>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</si>
  <si>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</si>
  <si>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</si>
  <si>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</si>
  <si>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</si>
  <si>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</si>
  <si>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</si>
  <si>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</si>
  <si>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</si>
  <si>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</si>
  <si>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</si>
  <si>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</si>
  <si>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</si>
  <si>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</si>
  <si>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</si>
  <si>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</si>
  <si>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</si>
  <si>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</si>
  <si>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</si>
  <si>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</si>
  <si>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</si>
  <si>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</si>
  <si>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</si>
  <si>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</si>
  <si>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</si>
  <si>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</si>
  <si>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</si>
  <si>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</si>
  <si>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</si>
  <si>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</si>
  <si>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</si>
  <si>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</si>
  <si>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</si>
  <si>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</si>
  <si>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</si>
  <si>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</si>
  <si>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</si>
  <si>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</si>
  <si>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</si>
  <si>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</si>
  <si>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</si>
  <si>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</si>
  <si>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</si>
  <si>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</si>
  <si>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</si>
  <si>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</si>
  <si>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</si>
  <si>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</si>
  <si>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</si>
  <si>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</si>
  <si>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</si>
  <si>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</si>
  <si>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</si>
  <si>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</si>
  <si>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</si>
  <si>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</si>
  <si>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</si>
  <si>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</si>
  <si>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</si>
  <si>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</si>
  <si>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</si>
  <si>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</si>
  <si>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</si>
  <si>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</si>
  <si>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</si>
  <si>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</si>
  <si>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</si>
  <si>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</si>
  <si>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</si>
  <si>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</si>
  <si>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</si>
  <si>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</si>
  <si>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</si>
  <si>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</si>
  <si>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</si>
  <si>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</si>
  <si>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</si>
  <si>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</si>
  <si>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</si>
  <si>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</si>
  <si>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</si>
  <si>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</si>
  <si>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</si>
  <si>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</si>
  <si>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</si>
  <si>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</si>
  <si>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</si>
  <si>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</si>
  <si>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</si>
  <si>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</si>
  <si>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</si>
  <si>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</si>
  <si>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</si>
  <si>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</si>
  <si>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</si>
  <si>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</si>
  <si>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</si>
  <si>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</si>
  <si>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</si>
  <si>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</si>
  <si>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</si>
  <si>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</si>
  <si>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</si>
  <si>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</si>
  <si>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</si>
  <si>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</si>
  <si>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</si>
  <si>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</si>
  <si>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</si>
  <si>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</si>
  <si>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</si>
  <si>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</si>
  <si>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</si>
  <si>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</si>
  <si>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</si>
  <si>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</si>
  <si>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</si>
  <si>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</si>
  <si>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</si>
  <si>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</si>
  <si>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</si>
  <si>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</si>
  <si>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</si>
  <si>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</si>
  <si>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</si>
  <si>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</si>
  <si>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</si>
  <si>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</si>
  <si>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</si>
  <si>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</si>
  <si>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</si>
  <si>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</si>
  <si>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</si>
  <si>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</si>
  <si>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</si>
  <si>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</si>
  <si>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</si>
  <si>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</si>
  <si>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</si>
  <si>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</si>
  <si>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</si>
  <si>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</si>
  <si>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</si>
  <si>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</si>
  <si>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</si>
  <si>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</si>
  <si>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</si>
  <si>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</si>
  <si>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</si>
  <si>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</si>
  <si>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</si>
  <si>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</si>
  <si>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</si>
  <si>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</si>
  <si>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</si>
  <si>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</si>
  <si>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</si>
  <si>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</si>
  <si>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</si>
  <si>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</si>
  <si>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</si>
  <si>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</si>
  <si>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</si>
  <si>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</si>
  <si>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</si>
  <si>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</si>
  <si>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</si>
  <si>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</si>
  <si>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</si>
  <si>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</si>
  <si>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</si>
  <si>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</si>
  <si>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</si>
  <si>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</si>
  <si>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</si>
  <si>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</si>
  <si>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</si>
  <si>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</si>
  <si>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</si>
  <si>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</si>
  <si>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</si>
  <si>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</si>
  <si>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</si>
  <si>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</si>
  <si>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</si>
  <si>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</si>
  <si>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</si>
  <si>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</si>
  <si>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</si>
  <si>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</si>
  <si>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</si>
  <si>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</si>
  <si>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</si>
  <si>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</si>
  <si>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</si>
  <si>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</si>
  <si>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</si>
  <si>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</si>
  <si>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</si>
  <si>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</si>
  <si>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</si>
  <si>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</si>
  <si>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</si>
  <si>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</si>
  <si>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</si>
  <si>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</si>
  <si>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</si>
  <si>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</si>
  <si>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</si>
  <si>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</si>
  <si>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</si>
  <si>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</si>
  <si>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</si>
  <si>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</si>
  <si>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</si>
  <si>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</si>
  <si>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</si>
  <si>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</si>
  <si>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</si>
  <si>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</si>
  <si>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</si>
  <si>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</si>
  <si>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</si>
  <si>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</si>
  <si>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</si>
  <si>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</si>
  <si>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</si>
  <si>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</si>
  <si>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</si>
  <si>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</si>
  <si>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</si>
  <si>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</si>
  <si>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</si>
  <si>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</si>
  <si>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</si>
  <si>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</si>
  <si>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</si>
  <si>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</si>
  <si>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</si>
  <si>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</si>
  <si>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</si>
  <si>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</si>
  <si>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</si>
  <si>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</si>
  <si>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</si>
  <si>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</si>
  <si>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</si>
  <si>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</si>
  <si>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</si>
  <si>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</si>
  <si>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</si>
  <si>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</si>
  <si>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</si>
  <si>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</si>
  <si>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</si>
  <si>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</si>
  <si>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</si>
  <si>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</si>
  <si>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</si>
  <si>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</si>
  <si>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</si>
  <si>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</si>
  <si>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</si>
  <si>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</si>
  <si>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</si>
  <si>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</si>
  <si>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</si>
  <si>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</si>
  <si>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</si>
  <si>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</si>
  <si>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</si>
  <si>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</si>
  <si>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</si>
  <si>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</si>
  <si>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</si>
  <si>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</si>
  <si>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</si>
  <si>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</si>
  <si>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</si>
  <si>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</si>
  <si>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</si>
  <si>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</si>
  <si>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</si>
  <si>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</si>
  <si>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</si>
  <si>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</si>
  <si>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</si>
  <si>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</si>
  <si>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</si>
  <si>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</si>
  <si>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</si>
  <si>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</si>
  <si>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</si>
  <si>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</si>
  <si>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</si>
  <si>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</si>
  <si>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</si>
  <si>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</si>
  <si>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</si>
  <si>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</si>
  <si>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</si>
  <si>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</si>
  <si>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</si>
  <si>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</si>
  <si>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</si>
  <si>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</si>
  <si>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</si>
  <si>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</si>
  <si>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</si>
  <si>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</si>
  <si>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</si>
  <si>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</si>
  <si>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</si>
  <si>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</si>
  <si>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</si>
  <si>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</si>
  <si>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</si>
  <si>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</si>
  <si>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</si>
  <si>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</si>
  <si>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</si>
  <si>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</si>
  <si>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</si>
  <si>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</si>
  <si>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</si>
  <si>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</si>
  <si>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</si>
  <si>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</si>
  <si>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</si>
  <si>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</si>
  <si>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</si>
  <si>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</si>
  <si>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</si>
  <si>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</si>
  <si>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</si>
  <si>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</si>
  <si>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</si>
  <si>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</si>
  <si>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</si>
  <si>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</si>
  <si>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</si>
  <si>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</si>
  <si>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</si>
  <si>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</si>
  <si>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</si>
  <si>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</si>
  <si>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</si>
  <si>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</si>
  <si>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</si>
  <si>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</si>
  <si>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</si>
  <si>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</si>
  <si>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</si>
  <si>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</si>
  <si>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</si>
  <si>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</si>
  <si>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</si>
  <si>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</si>
  <si>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</si>
  <si>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</si>
  <si>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</si>
  <si>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</si>
  <si>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</si>
  <si>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</si>
  <si>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</si>
  <si>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</si>
  <si>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</si>
  <si>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</si>
  <si>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</si>
  <si>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</si>
  <si>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</si>
  <si>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</si>
  <si>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</si>
  <si>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</si>
  <si>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</si>
  <si>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</si>
  <si>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</si>
  <si>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</si>
  <si>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</si>
  <si>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</si>
  <si>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</si>
  <si>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</si>
  <si>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</si>
  <si>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</si>
  <si>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</si>
  <si>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</si>
  <si>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</si>
  <si>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</si>
  <si>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</si>
  <si>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</si>
  <si>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</si>
  <si>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</si>
  <si>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</si>
  <si>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</si>
  <si>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</si>
  <si>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</si>
  <si>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</si>
  <si>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</si>
  <si>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</si>
  <si>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</si>
  <si>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</si>
  <si>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</si>
  <si>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</si>
  <si>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</si>
  <si>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</si>
  <si>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</si>
  <si>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</si>
  <si>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</si>
  <si>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</si>
  <si>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</si>
  <si>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</si>
  <si>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</si>
  <si>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</si>
  <si>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</si>
  <si>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</si>
  <si>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</si>
  <si>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</si>
  <si>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</si>
  <si>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</si>
  <si>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</si>
  <si>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</si>
  <si>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</si>
  <si>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</si>
  <si>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</si>
  <si>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</si>
  <si>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</si>
  <si>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</si>
  <si>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</si>
  <si>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</si>
  <si>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</si>
  <si>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</si>
  <si>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</si>
  <si>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</si>
  <si>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</si>
  <si>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</si>
  <si>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</si>
  <si>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</si>
  <si>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</si>
  <si>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</si>
  <si>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</si>
  <si>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</si>
  <si>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</si>
  <si>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</si>
  <si>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</si>
  <si>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</si>
  <si>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</si>
  <si>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</si>
  <si>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</si>
  <si>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</si>
  <si>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</si>
  <si>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</si>
  <si>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</si>
  <si>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</si>
  <si>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</si>
  <si>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</si>
  <si>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</si>
  <si>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</si>
  <si>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</si>
  <si>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</si>
  <si>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</si>
  <si>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</si>
  <si>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</si>
  <si>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</si>
  <si>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</si>
  <si>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</si>
  <si>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</si>
  <si>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</si>
  <si>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</si>
  <si>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</si>
  <si>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</si>
  <si>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</si>
  <si>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</si>
  <si>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</si>
  <si>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</si>
  <si>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</si>
  <si>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</si>
  <si>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</si>
  <si>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</si>
  <si>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</si>
  <si>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</si>
  <si>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</si>
  <si>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</si>
  <si>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</si>
  <si>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</si>
  <si>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</si>
  <si>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</si>
  <si>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</si>
  <si>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</si>
  <si>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</si>
  <si>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</si>
  <si>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</si>
  <si>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</si>
  <si>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</si>
  <si>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</si>
  <si>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</si>
  <si>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</si>
  <si>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</si>
  <si>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</si>
  <si>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</si>
  <si>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</si>
  <si>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</si>
  <si>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</si>
  <si>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</si>
  <si>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</si>
  <si>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</si>
  <si>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</si>
  <si>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</si>
  <si>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</si>
  <si>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</si>
  <si>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</si>
  <si>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</si>
  <si>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</si>
  <si>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</si>
  <si>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</si>
  <si>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</si>
  <si>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</si>
  <si>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</si>
  <si>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</si>
  <si>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</si>
  <si>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</si>
  <si>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</si>
  <si>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</si>
  <si>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</si>
  <si>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</si>
  <si>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</si>
  <si>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</si>
  <si>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</si>
  <si>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</si>
  <si>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</si>
  <si>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</si>
  <si>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</si>
  <si>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</si>
  <si>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</si>
  <si>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</si>
  <si>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</si>
  <si>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</si>
  <si>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</si>
  <si>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</si>
  <si>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</si>
  <si>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</si>
  <si>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</si>
  <si>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</si>
  <si>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</si>
  <si>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</si>
  <si>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</si>
  <si>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</si>
  <si>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</si>
  <si>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</si>
  <si>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</si>
  <si>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</si>
  <si>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</si>
  <si>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</si>
  <si>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</si>
  <si>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</si>
  <si>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</si>
  <si>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</si>
  <si>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</si>
  <si>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</si>
  <si>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</si>
  <si>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</si>
  <si>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</si>
  <si>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</si>
  <si>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</si>
  <si>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</si>
  <si>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</si>
  <si>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</si>
  <si>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</si>
  <si>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</si>
  <si>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</si>
  <si>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</si>
  <si>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</si>
  <si>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</si>
  <si>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</si>
  <si>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</si>
  <si>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</si>
  <si>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</si>
  <si>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</si>
  <si>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</si>
  <si>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</si>
  <si>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</si>
  <si>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</si>
  <si>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</si>
  <si>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</si>
  <si>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</si>
  <si>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</si>
  <si>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</si>
  <si>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</si>
  <si>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</si>
  <si>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</si>
  <si>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</si>
  <si>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</si>
  <si>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</si>
  <si>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</si>
  <si>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</si>
  <si>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</si>
  <si>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</si>
  <si>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</si>
  <si>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</si>
  <si>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</si>
  <si>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</si>
  <si>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</si>
  <si>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</si>
  <si>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</si>
  <si>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</si>
  <si>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</si>
  <si>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</si>
  <si>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</si>
  <si>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</si>
  <si>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</si>
  <si>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</si>
  <si>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</si>
  <si>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</si>
  <si>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</si>
  <si>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</si>
  <si>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</si>
  <si>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</si>
  <si>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</si>
  <si>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</si>
  <si>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</si>
  <si>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</si>
  <si>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</si>
  <si>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</si>
  <si>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</si>
  <si>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</si>
  <si>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</si>
  <si>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</si>
  <si>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</si>
  <si>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</si>
  <si>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</si>
  <si>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</si>
  <si>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</si>
  <si>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</si>
  <si>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</si>
  <si>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</si>
  <si>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</si>
  <si>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</si>
  <si>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</si>
  <si>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</si>
  <si>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</si>
  <si>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</si>
  <si>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</si>
  <si>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</si>
  <si>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</si>
  <si>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</si>
  <si>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</si>
  <si>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</si>
  <si>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</si>
  <si>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</si>
  <si>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</si>
  <si>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</si>
  <si>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</si>
  <si>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</si>
  <si>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</si>
  <si>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</si>
  <si>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</si>
  <si>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</si>
  <si>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</si>
  <si>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</si>
  <si>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</si>
  <si>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</si>
  <si>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</si>
  <si>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</si>
  <si>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</si>
  <si>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</si>
  <si>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</si>
  <si>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</si>
  <si>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</si>
  <si>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</si>
  <si>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</si>
  <si>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</si>
  <si>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</si>
  <si>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</si>
  <si>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</si>
  <si>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</si>
  <si>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</si>
  <si>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</si>
  <si>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</si>
  <si>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</si>
  <si>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</si>
  <si>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</si>
  <si>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</si>
  <si>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</si>
  <si>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</si>
  <si>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</si>
  <si>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</si>
  <si>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</si>
  <si>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</si>
  <si>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</si>
  <si>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</si>
  <si>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</si>
  <si>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</si>
  <si>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</si>
  <si>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</si>
  <si>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</si>
  <si>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</si>
  <si>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</si>
  <si>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</si>
  <si>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</si>
  <si>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</si>
  <si>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</si>
  <si>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</si>
  <si>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</si>
  <si>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</si>
  <si>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</si>
  <si>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</si>
  <si>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</si>
  <si>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</si>
  <si>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</si>
  <si>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</si>
  <si>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</si>
  <si>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</si>
  <si>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</si>
  <si>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</si>
  <si>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</si>
  <si>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</si>
  <si>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</si>
  <si>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</si>
  <si>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</si>
  <si>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</si>
  <si>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</si>
  <si>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</si>
  <si>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</si>
  <si>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</si>
  <si>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</si>
  <si>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</si>
  <si>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</si>
  <si>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</si>
  <si>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</si>
  <si>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</si>
  <si>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</si>
  <si>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</si>
  <si>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</si>
  <si>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</si>
  <si>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</si>
  <si>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</si>
  <si>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</si>
  <si>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</si>
  <si>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</si>
  <si>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</si>
  <si>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</si>
  <si>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</si>
  <si>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</si>
  <si>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</si>
  <si>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</si>
  <si>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</si>
  <si>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</si>
  <si>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</si>
  <si>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</si>
  <si>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</si>
  <si>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</si>
  <si>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</si>
  <si>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</si>
  <si>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</si>
  <si>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</si>
  <si>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</si>
  <si>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</si>
  <si>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</si>
  <si>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</si>
  <si>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</si>
  <si>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</si>
  <si>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</si>
  <si>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</si>
  <si>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</si>
  <si>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</si>
  <si>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</si>
  <si>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</si>
  <si>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</si>
  <si>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</si>
  <si>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</si>
  <si>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</si>
  <si>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</si>
  <si>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</si>
  <si>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</si>
  <si>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</si>
  <si>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</si>
  <si>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</si>
  <si>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</si>
  <si>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</si>
  <si>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</si>
  <si>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</si>
  <si>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</si>
  <si>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</si>
  <si>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</si>
  <si>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</si>
  <si>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</si>
  <si>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</si>
  <si>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</si>
  <si>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</si>
  <si>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</si>
  <si>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</si>
  <si>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</si>
  <si>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</si>
  <si>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</si>
  <si>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</si>
  <si>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</si>
  <si>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</si>
  <si>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</si>
  <si>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</si>
  <si>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</si>
  <si>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</si>
  <si>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</si>
  <si>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</si>
  <si>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</si>
  <si>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</si>
  <si>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</si>
  <si>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</si>
  <si>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</si>
  <si>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</si>
  <si>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</si>
  <si>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</si>
  <si>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</si>
  <si>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</si>
  <si>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</si>
  <si>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</si>
  <si>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</si>
  <si>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</si>
  <si>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</si>
  <si>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</si>
  <si>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</si>
  <si>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</si>
  <si>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</si>
  <si>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</si>
  <si>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</si>
  <si>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</si>
  <si>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</si>
  <si>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</si>
  <si>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</si>
  <si>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</si>
  <si>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</si>
  <si>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</si>
  <si>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</si>
  <si>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</si>
  <si>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</si>
  <si>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</si>
  <si>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</si>
  <si>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</si>
  <si>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</si>
  <si>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</si>
  <si>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</si>
  <si>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</si>
  <si>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</si>
  <si>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</si>
  <si>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</si>
  <si>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</si>
  <si>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</si>
  <si>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</si>
  <si>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</si>
  <si>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</si>
  <si>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</si>
  <si>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</si>
  <si>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</si>
  <si>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</si>
  <si>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</si>
  <si>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</si>
  <si>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</si>
  <si>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</si>
  <si>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</si>
  <si>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</si>
  <si>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</si>
  <si>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</si>
  <si>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</si>
  <si>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</si>
  <si>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</si>
  <si>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</si>
  <si>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</si>
  <si>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</si>
  <si>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</si>
  <si>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</si>
  <si>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</si>
  <si>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</si>
  <si>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</si>
  <si>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</si>
  <si>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</si>
  <si>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</si>
  <si>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</si>
  <si>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</si>
  <si>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</si>
  <si>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</si>
  <si>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</si>
  <si>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</si>
  <si>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</si>
  <si>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</si>
  <si>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</si>
  <si>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</si>
  <si>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</si>
  <si>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</si>
  <si>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</si>
  <si>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</si>
  <si>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</si>
  <si>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</si>
  <si>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</si>
  <si>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</si>
  <si>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</si>
  <si>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</si>
  <si>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</si>
  <si>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</si>
  <si>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</si>
  <si>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</si>
  <si>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</si>
  <si>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</si>
  <si>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</si>
  <si>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</si>
  <si>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</si>
  <si>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</si>
  <si>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</si>
  <si>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</si>
  <si>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</si>
  <si>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</si>
  <si>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</si>
  <si>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</si>
  <si>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</si>
  <si>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</si>
  <si>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</si>
  <si>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</si>
  <si>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</si>
  <si>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</si>
  <si>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</si>
  <si>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</si>
  <si>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</si>
  <si>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</si>
  <si>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</si>
  <si>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</si>
  <si>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</si>
  <si>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</si>
  <si>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</si>
  <si>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</si>
  <si>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</si>
  <si>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</si>
  <si>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</si>
  <si>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</si>
  <si>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</si>
  <si>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</si>
  <si>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</si>
  <si>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</si>
  <si>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</si>
  <si>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</si>
  <si>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</si>
  <si>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</si>
  <si>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</si>
  <si>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</si>
  <si>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</si>
  <si>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</si>
  <si>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</si>
  <si>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</si>
  <si>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</si>
  <si>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</si>
  <si>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</si>
  <si>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</si>
  <si>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</si>
  <si>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</si>
  <si>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</si>
  <si>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</si>
  <si>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</si>
  <si>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</si>
  <si>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</si>
  <si>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</si>
  <si>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</si>
  <si>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</si>
  <si>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</si>
  <si>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</si>
  <si>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</si>
  <si>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</si>
  <si>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</si>
  <si>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</si>
  <si>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</si>
  <si>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</si>
  <si>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</si>
  <si>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</si>
  <si>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</si>
  <si>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</si>
  <si>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</si>
  <si>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</si>
  <si>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</si>
  <si>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</si>
  <si>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</si>
  <si>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</si>
  <si>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</si>
  <si>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</si>
  <si>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</si>
  <si>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</si>
  <si>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</si>
  <si>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</si>
  <si>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</si>
  <si>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</si>
  <si>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</si>
  <si>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</si>
  <si>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</si>
  <si>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</si>
  <si>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</si>
  <si>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</si>
  <si>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</si>
  <si>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</si>
  <si>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</si>
  <si>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</si>
  <si>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</si>
  <si>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</si>
  <si>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</si>
  <si>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</si>
  <si>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</si>
  <si>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</si>
  <si>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</si>
  <si>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</si>
  <si>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</si>
  <si>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</si>
  <si>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</si>
  <si>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</si>
  <si>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</si>
  <si>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</si>
  <si>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</si>
  <si>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</si>
  <si>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</si>
  <si>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</si>
  <si>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</si>
  <si>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</si>
  <si>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</si>
  <si>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</si>
  <si>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</si>
  <si>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</si>
  <si>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</si>
  <si>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</si>
  <si>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</si>
  <si>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</si>
  <si>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</si>
  <si>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</si>
  <si>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</si>
  <si>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</si>
  <si>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</si>
  <si>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</si>
  <si>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</si>
  <si>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</si>
  <si>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</si>
  <si>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</si>
  <si>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</si>
  <si>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</si>
  <si>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</si>
  <si>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</si>
  <si>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</si>
  <si>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</si>
  <si>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</si>
  <si>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</si>
  <si>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</si>
  <si>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</si>
  <si>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</si>
  <si>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</si>
  <si>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</si>
  <si>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</si>
  <si>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</si>
  <si>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</si>
  <si>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</si>
  <si>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</si>
  <si>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</si>
  <si>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</si>
  <si>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</si>
  <si>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</si>
  <si>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</si>
  <si>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</si>
  <si>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</si>
  <si>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</si>
  <si>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</si>
  <si>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</si>
  <si>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</si>
  <si>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</si>
  <si>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</si>
  <si>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</si>
  <si>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</si>
  <si>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</si>
  <si>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</si>
  <si>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</si>
  <si>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</si>
  <si>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</si>
  <si>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</si>
  <si>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</si>
  <si>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</si>
  <si>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</si>
  <si>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</si>
  <si>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</si>
  <si>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</si>
  <si>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</si>
  <si>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</si>
  <si>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</si>
  <si>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</si>
  <si>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</si>
  <si>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</si>
  <si>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</si>
  <si>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</si>
  <si>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</si>
  <si>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</si>
  <si>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</si>
  <si>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</si>
  <si>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</si>
  <si>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</si>
  <si>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</si>
  <si>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</si>
  <si>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</si>
  <si>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</si>
  <si>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</si>
  <si>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</si>
  <si>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</si>
  <si>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</si>
  <si>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</si>
  <si>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</si>
  <si>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</si>
  <si>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</si>
  <si>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</si>
  <si>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</si>
  <si>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</si>
  <si>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</si>
  <si>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</si>
  <si>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</si>
  <si>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</si>
  <si>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</si>
  <si>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</si>
  <si>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</si>
  <si>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</si>
  <si>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</si>
  <si>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</si>
  <si>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</si>
  <si>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</si>
  <si>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</si>
  <si>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</si>
  <si>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</si>
  <si>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</si>
  <si>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</si>
  <si>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</si>
  <si>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</si>
  <si>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</si>
  <si>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</si>
  <si>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</si>
  <si>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</si>
  <si>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</si>
  <si>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</si>
  <si>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</si>
  <si>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</si>
  <si>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</si>
  <si>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</si>
  <si>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</si>
  <si>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</si>
  <si>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</si>
  <si>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</si>
  <si>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</si>
  <si>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</si>
  <si>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</si>
  <si>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</si>
  <si>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</si>
  <si>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</si>
  <si>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</si>
  <si>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</si>
  <si>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</si>
  <si>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</si>
  <si>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</si>
  <si>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</si>
  <si>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</si>
  <si>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</si>
  <si>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</si>
  <si>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</si>
  <si>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</si>
  <si>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</si>
  <si>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</si>
  <si>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</si>
  <si>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</si>
  <si>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</si>
  <si>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</si>
  <si>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</si>
  <si>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</si>
  <si>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</si>
  <si>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</si>
  <si>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</si>
  <si>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</si>
  <si>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</si>
  <si>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</si>
  <si>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</si>
  <si>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</si>
  <si>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</si>
  <si>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</si>
  <si>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</si>
  <si>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</si>
  <si>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</si>
  <si>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</si>
  <si>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</si>
  <si>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</si>
  <si>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</si>
  <si>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</si>
  <si>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</si>
  <si>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</si>
  <si>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</si>
  <si>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</si>
  <si>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</si>
  <si>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</si>
  <si>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</si>
  <si>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</si>
  <si>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</si>
  <si>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</si>
  <si>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</si>
  <si>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</si>
  <si>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</si>
  <si>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</si>
  <si>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</si>
  <si>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</si>
  <si>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</si>
  <si>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</si>
  <si>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</si>
  <si>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</si>
  <si>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</si>
  <si>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</si>
  <si>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</si>
  <si>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</si>
  <si>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</si>
  <si>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</si>
  <si>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</si>
  <si>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</si>
  <si>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</si>
  <si>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</si>
  <si>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</si>
  <si>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</si>
  <si>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</si>
  <si>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</si>
  <si>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</si>
  <si>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</si>
  <si>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</si>
  <si>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</si>
  <si>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</si>
  <si>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</si>
  <si>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</si>
  <si>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</si>
  <si>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</si>
  <si>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</si>
  <si>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</si>
  <si>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</si>
  <si>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</si>
  <si>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</si>
  <si>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</si>
  <si>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</si>
  <si>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</si>
  <si>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</si>
  <si>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</si>
  <si>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</si>
  <si>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</si>
  <si>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</si>
  <si>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</si>
  <si>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</si>
  <si>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</si>
  <si>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</si>
  <si>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</si>
  <si>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</si>
  <si>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</si>
  <si>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</si>
  <si>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</si>
  <si>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</si>
  <si>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</si>
  <si>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</si>
  <si>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</si>
  <si>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</si>
  <si>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</si>
  <si>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</si>
  <si>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</si>
  <si>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</si>
  <si>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</si>
  <si>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</si>
  <si>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</si>
  <si>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</si>
  <si>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</si>
  <si>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</si>
  <si>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</si>
  <si>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</si>
  <si>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</si>
  <si>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</si>
  <si>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</si>
  <si>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</si>
  <si>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</si>
  <si>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</si>
  <si>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</si>
  <si>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</si>
  <si>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</si>
  <si>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</si>
  <si>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</si>
  <si>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</si>
  <si>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</si>
  <si>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</si>
  <si>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</si>
  <si>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</si>
  <si>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</si>
  <si>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</si>
  <si>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</si>
  <si>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</si>
  <si>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</si>
  <si>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</si>
  <si>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</si>
  <si>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</si>
  <si>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</si>
  <si>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</si>
  <si>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</si>
  <si>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</si>
  <si>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</si>
  <si>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</si>
  <si>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</si>
  <si>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</si>
  <si>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</si>
  <si>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</si>
  <si>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</si>
  <si>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</si>
  <si>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</si>
  <si>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</si>
  <si>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</si>
  <si>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</si>
  <si>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</si>
  <si>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</si>
  <si>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</si>
  <si>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</si>
  <si>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</si>
  <si>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</si>
  <si>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</si>
  <si>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</si>
  <si>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</si>
  <si>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</si>
  <si>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</si>
  <si>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</si>
  <si>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</si>
  <si>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</si>
  <si>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</si>
  <si>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</si>
  <si>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</si>
  <si>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</si>
  <si>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</si>
  <si>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</si>
  <si>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</si>
  <si>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</si>
  <si>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</si>
  <si>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</si>
  <si>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</si>
  <si>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</si>
  <si>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</si>
  <si>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</si>
  <si>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</si>
  <si>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</si>
  <si>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</si>
  <si>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</si>
  <si>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</si>
  <si>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</si>
  <si>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</si>
  <si>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</si>
  <si>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</si>
  <si>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</si>
  <si>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</si>
  <si>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</si>
  <si>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</si>
  <si>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</si>
  <si>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</si>
  <si>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</si>
  <si>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</si>
  <si>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</si>
  <si>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</si>
  <si>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</si>
  <si>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</si>
  <si>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</si>
  <si>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</si>
  <si>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</si>
  <si>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</si>
  <si>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</si>
  <si>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</si>
  <si>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</si>
  <si>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</si>
  <si>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</si>
  <si>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</si>
  <si>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</si>
  <si>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</si>
  <si>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</si>
  <si>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</si>
  <si>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</si>
  <si>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</si>
  <si>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</si>
  <si>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</si>
  <si>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</si>
  <si>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</si>
  <si>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</si>
  <si>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</si>
  <si>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</si>
  <si>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</si>
  <si>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</si>
  <si>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</si>
  <si>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</si>
  <si>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</si>
  <si>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</si>
  <si>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</si>
  <si>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</si>
  <si>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</si>
  <si>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</si>
  <si>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</si>
  <si>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</si>
  <si>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</si>
  <si>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</si>
  <si>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</si>
  <si>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</si>
  <si>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</si>
  <si>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</si>
  <si>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</si>
  <si>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</si>
  <si>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</si>
  <si>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</si>
  <si>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</si>
  <si>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</si>
  <si>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</si>
  <si>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</si>
  <si>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</si>
  <si>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</si>
  <si>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</si>
  <si>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</si>
  <si>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</si>
  <si>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</si>
  <si>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</si>
  <si>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</si>
  <si>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</si>
  <si>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</si>
  <si>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</si>
  <si>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</si>
  <si>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</si>
  <si>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</si>
  <si>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</si>
  <si>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</si>
  <si>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</si>
  <si>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</si>
  <si>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</si>
  <si>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</si>
  <si>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</si>
  <si>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</si>
  <si>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</si>
  <si>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</si>
  <si>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</si>
  <si>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</si>
  <si>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</si>
  <si>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</si>
  <si>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</si>
  <si>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</si>
  <si>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</si>
  <si>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</si>
  <si>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</si>
  <si>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</si>
  <si>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</si>
  <si>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</si>
  <si>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</si>
  <si>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</si>
  <si>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</si>
  <si>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</si>
  <si>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</si>
  <si>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</si>
  <si>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</si>
  <si>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</si>
  <si>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</si>
  <si>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</si>
  <si>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</si>
  <si>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</si>
  <si>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</si>
  <si>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</si>
  <si>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</si>
  <si>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</si>
  <si>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</si>
  <si>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</si>
  <si>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</si>
  <si>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</si>
  <si>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</si>
  <si>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</si>
  <si>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</si>
  <si>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</si>
  <si>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</si>
  <si>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</si>
  <si>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</si>
  <si>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</si>
  <si>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</si>
  <si>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</si>
  <si>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</si>
  <si>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</si>
  <si>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</si>
  <si>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</si>
  <si>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</si>
  <si>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</si>
  <si>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</si>
  <si>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</si>
  <si>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</si>
  <si>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</si>
  <si>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</si>
  <si>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</si>
  <si>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</si>
  <si>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</si>
  <si>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</si>
  <si>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</si>
  <si>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</si>
  <si>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</si>
  <si>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</si>
  <si>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</si>
  <si>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</si>
  <si>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</si>
  <si>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</si>
  <si>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</si>
  <si>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</si>
  <si>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</si>
  <si>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</si>
  <si>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</si>
  <si>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</si>
  <si>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</si>
  <si>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</si>
  <si>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</si>
  <si>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</si>
  <si>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</si>
  <si>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</si>
  <si>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</si>
  <si>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</si>
  <si>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</si>
  <si>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</si>
  <si>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</si>
  <si>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</si>
  <si>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</si>
  <si>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</si>
  <si>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</si>
  <si>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</si>
  <si>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</si>
  <si>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</si>
  <si>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</si>
  <si>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</si>
  <si>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</si>
  <si>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</si>
  <si>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</si>
  <si>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</si>
  <si>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</si>
  <si>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</si>
  <si>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</si>
  <si>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</si>
  <si>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</si>
  <si>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</si>
  <si>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</si>
  <si>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</si>
  <si>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</si>
  <si>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</si>
  <si>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</si>
  <si>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</si>
  <si>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</si>
  <si>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</si>
  <si>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</si>
  <si>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</si>
  <si>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</si>
  <si>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</si>
  <si>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</si>
  <si>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</si>
  <si>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</si>
  <si>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</si>
  <si>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</si>
  <si>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</si>
  <si>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</si>
  <si>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</si>
  <si>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</si>
  <si>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</si>
  <si>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</si>
  <si>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</si>
  <si>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</si>
  <si>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</si>
  <si>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</si>
  <si>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</si>
  <si>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</si>
  <si>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</si>
  <si>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</si>
  <si>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</si>
  <si>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</si>
  <si>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</si>
  <si>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</si>
  <si>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</si>
  <si>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</si>
  <si>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</si>
  <si>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</si>
  <si>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</si>
  <si>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</si>
  <si>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</si>
  <si>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</si>
  <si>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</si>
  <si>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</si>
  <si>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</si>
  <si>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</si>
  <si>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</si>
  <si>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</si>
  <si>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</si>
  <si>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</si>
  <si>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</si>
  <si>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</si>
  <si>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</si>
  <si>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</si>
  <si>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</si>
  <si>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</si>
  <si>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</si>
  <si>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</si>
  <si>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</si>
  <si>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</si>
  <si>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</si>
  <si>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</si>
  <si>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</si>
  <si>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</si>
  <si>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</si>
  <si>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</si>
  <si>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</si>
  <si>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</si>
  <si>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</si>
  <si>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</si>
  <si>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</si>
  <si>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</si>
  <si>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</si>
  <si>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</si>
  <si>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</si>
  <si>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</si>
  <si>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</si>
  <si>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</si>
  <si>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</si>
  <si>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</si>
  <si>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</si>
  <si>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</si>
  <si>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</si>
  <si>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</si>
  <si>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</si>
  <si>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</si>
  <si>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</si>
  <si>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</si>
  <si>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</si>
  <si>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</si>
  <si>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</si>
  <si>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</si>
  <si>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</si>
  <si>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</si>
  <si>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</si>
  <si>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</si>
  <si>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</si>
  <si>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</si>
  <si>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</si>
  <si>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</si>
  <si>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</si>
  <si>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</si>
  <si>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</si>
  <si>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</si>
  <si>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</si>
  <si>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</si>
  <si>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</si>
  <si>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</si>
  <si>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</si>
  <si>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</si>
  <si>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</si>
  <si>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</si>
  <si>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</si>
  <si>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</si>
  <si>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</si>
  <si>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</si>
  <si>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</si>
  <si>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</si>
  <si>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</si>
  <si>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</si>
  <si>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</si>
  <si>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</si>
  <si>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</si>
  <si>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</si>
  <si>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</si>
  <si>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</si>
  <si>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</si>
  <si>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</si>
  <si>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</si>
  <si>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</si>
  <si>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</si>
  <si>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</si>
  <si>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</si>
  <si>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</si>
  <si>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</si>
  <si>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</si>
  <si>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</si>
  <si>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</si>
  <si>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</si>
  <si>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</si>
  <si>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</si>
  <si>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</si>
  <si>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</si>
  <si>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</si>
  <si>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</si>
  <si>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</si>
  <si>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</si>
  <si>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</si>
  <si>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</si>
  <si>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</si>
  <si>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</si>
  <si>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</si>
  <si>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</si>
  <si>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</si>
  <si>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</si>
  <si>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</si>
  <si>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</si>
  <si>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</si>
  <si>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</si>
  <si>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</si>
  <si>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</si>
  <si>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</si>
  <si>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</si>
  <si>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</si>
  <si>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</si>
  <si>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</si>
  <si>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</si>
  <si>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</si>
  <si>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</si>
  <si>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</si>
  <si>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</si>
  <si>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</si>
  <si>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</si>
  <si>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</si>
  <si>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</si>
  <si>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</si>
  <si>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</si>
  <si>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</si>
  <si>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</si>
  <si>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</si>
  <si>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</si>
  <si>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</si>
  <si>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</si>
  <si>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</si>
  <si>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</si>
  <si>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</si>
  <si>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</si>
  <si>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</si>
  <si>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</si>
  <si>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</si>
  <si>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</si>
  <si>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</si>
  <si>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</si>
  <si>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</si>
  <si>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</si>
  <si>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</si>
  <si>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</si>
  <si>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</si>
  <si>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</si>
  <si>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</si>
  <si>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</si>
  <si>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</si>
  <si>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</si>
  <si>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</si>
  <si>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</si>
  <si>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</si>
  <si>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</si>
  <si>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</si>
  <si>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</si>
  <si>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</si>
  <si>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</si>
  <si>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</si>
  <si>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</si>
  <si>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</si>
  <si>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</si>
  <si>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</si>
  <si>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</si>
  <si>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</si>
  <si>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</si>
  <si>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</si>
  <si>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</si>
  <si>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</si>
  <si>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</si>
  <si>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</si>
  <si>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</si>
  <si>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</si>
  <si>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</si>
  <si>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</si>
  <si>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</si>
  <si>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</si>
  <si>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</si>
  <si>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</si>
  <si>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</si>
  <si>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</si>
  <si>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</si>
  <si>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</si>
  <si>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</si>
  <si>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</si>
  <si>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</si>
  <si>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</si>
  <si>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</si>
  <si>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</si>
  <si>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</si>
  <si>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</si>
  <si>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</si>
  <si>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</si>
  <si>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</si>
  <si>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</si>
  <si>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</si>
  <si>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</si>
  <si>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</si>
  <si>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</si>
  <si>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</si>
  <si>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</si>
  <si>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</si>
  <si>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</si>
  <si>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</si>
  <si>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</si>
  <si>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</si>
  <si>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</si>
  <si>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</si>
  <si>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</si>
  <si>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</si>
  <si>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</si>
  <si>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</si>
  <si>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</si>
  <si>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</si>
  <si>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</si>
  <si>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</si>
  <si>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</si>
  <si>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</si>
  <si>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</si>
  <si>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</si>
  <si>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</si>
  <si>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</si>
  <si>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</si>
  <si>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</si>
  <si>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</si>
  <si>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</si>
  <si>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</si>
  <si>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</si>
  <si>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</si>
  <si>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</si>
  <si>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</si>
  <si>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</si>
  <si>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</si>
  <si>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</si>
  <si>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</si>
  <si>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</si>
  <si>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</si>
  <si>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</si>
  <si>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</si>
  <si>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</si>
  <si>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</si>
  <si>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</si>
  <si>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</si>
  <si>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</si>
  <si>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</si>
  <si>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</si>
  <si>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</si>
  <si>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</si>
  <si>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</si>
  <si>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</si>
  <si>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</si>
  <si>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</si>
  <si>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</si>
  <si>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</si>
  <si>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</si>
  <si>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</si>
  <si>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</si>
  <si>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</si>
  <si>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</si>
  <si>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</si>
  <si>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</si>
  <si>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</si>
  <si>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</si>
  <si>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</si>
  <si>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</si>
  <si>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</si>
  <si>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</si>
  <si>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</si>
  <si>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</si>
  <si>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</si>
  <si>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</si>
  <si>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</si>
  <si>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</si>
  <si>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</si>
  <si>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</si>
  <si>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</si>
  <si>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</si>
  <si>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</si>
  <si>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</si>
  <si>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</si>
  <si>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</si>
  <si>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</si>
  <si>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</si>
  <si>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</si>
  <si>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</si>
  <si>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</si>
  <si>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</si>
  <si>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</si>
  <si>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</si>
  <si>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</si>
  <si>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</si>
  <si>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</si>
  <si>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</si>
  <si>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</si>
  <si>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</si>
  <si>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</si>
  <si>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</si>
  <si>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</si>
  <si>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</si>
  <si>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</si>
  <si>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</si>
  <si>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</si>
  <si>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</si>
  <si>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</si>
  <si>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</si>
  <si>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</si>
  <si>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</si>
  <si>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</si>
  <si>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</si>
  <si>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</si>
  <si>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</si>
  <si>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</si>
  <si>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</si>
  <si>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</si>
  <si>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</si>
  <si>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</si>
  <si>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</si>
  <si>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</si>
  <si>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</si>
  <si>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</si>
  <si>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</si>
  <si>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</si>
  <si>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</si>
  <si>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</si>
  <si>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</si>
  <si>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</si>
  <si>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</si>
  <si>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</si>
  <si>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</si>
  <si>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</si>
  <si>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</si>
  <si>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</si>
  <si>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</si>
  <si>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</si>
  <si>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</si>
  <si>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</si>
  <si>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</si>
  <si>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</si>
  <si>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</si>
  <si>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</si>
  <si>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</si>
  <si>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</si>
  <si>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</si>
  <si>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</si>
  <si>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</si>
  <si>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</si>
  <si>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</si>
  <si>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</si>
  <si>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</si>
  <si>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</si>
  <si>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</si>
  <si>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</si>
  <si>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</si>
  <si>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</si>
  <si>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</si>
  <si>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</si>
  <si>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</si>
  <si>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</si>
  <si>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</si>
  <si>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</si>
  <si>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</si>
  <si>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</si>
  <si>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</si>
  <si>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</si>
  <si>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</si>
  <si>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</si>
  <si>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</si>
  <si>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</si>
  <si>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</si>
  <si>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</si>
  <si>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</si>
  <si>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</si>
  <si>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</si>
  <si>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</si>
  <si>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</si>
  <si>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</si>
  <si>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</si>
  <si>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</si>
  <si>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</si>
  <si>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</si>
  <si>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</si>
  <si>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</si>
  <si>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</si>
  <si>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</si>
  <si>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</si>
  <si>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</si>
  <si>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</si>
  <si>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</si>
  <si>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</si>
  <si>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</si>
  <si>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</si>
  <si>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</si>
  <si>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</si>
  <si>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</si>
  <si>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</si>
  <si>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</si>
  <si>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</si>
  <si>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</si>
  <si>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</si>
  <si>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</si>
  <si>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</si>
  <si>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</si>
  <si>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</si>
  <si>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</si>
  <si>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</si>
  <si>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</si>
  <si>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</si>
  <si>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</si>
  <si>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</si>
  <si>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</si>
  <si>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</si>
  <si>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</si>
  <si>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</si>
  <si>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</si>
  <si>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</si>
  <si>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</si>
  <si>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</si>
  <si>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</si>
  <si>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</si>
  <si>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</si>
  <si>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</si>
  <si>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</si>
  <si>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</si>
  <si>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</si>
  <si>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</si>
  <si>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</si>
  <si>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</si>
  <si>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</si>
  <si>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</si>
  <si>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</si>
  <si>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</si>
  <si>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</si>
  <si>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</si>
  <si>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</si>
  <si>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</si>
  <si>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</si>
  <si>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</si>
  <si>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</si>
  <si>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</si>
  <si>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</si>
  <si>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</si>
  <si>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</si>
  <si>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</si>
  <si>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</si>
  <si>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</si>
  <si>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</si>
  <si>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</si>
  <si>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</si>
  <si>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</si>
  <si>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</si>
  <si>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</si>
  <si>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</si>
  <si>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</si>
  <si>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</si>
  <si>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</si>
  <si>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</si>
  <si>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</si>
  <si>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</si>
  <si>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</si>
  <si>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</si>
  <si>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</si>
  <si>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</si>
  <si>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</si>
  <si>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</si>
  <si>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</si>
  <si>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</si>
  <si>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</si>
  <si>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</si>
  <si>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</si>
  <si>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</si>
  <si>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</si>
  <si>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</si>
  <si>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</si>
  <si>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</si>
  <si>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</si>
  <si>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</si>
  <si>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</si>
  <si>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</si>
  <si>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</si>
  <si>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</si>
  <si>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</si>
  <si>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</si>
  <si>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</si>
  <si>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</si>
  <si>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</si>
  <si>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</si>
  <si>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</si>
  <si>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</si>
  <si>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</si>
  <si>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</si>
  <si>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</si>
  <si>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</si>
  <si>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</si>
  <si>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</si>
  <si>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</si>
  <si>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</si>
  <si>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</si>
  <si>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</si>
  <si>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</si>
  <si>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</si>
  <si>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</si>
  <si>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</si>
  <si>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</si>
  <si>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</si>
  <si>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</si>
  <si>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</si>
  <si>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</si>
  <si>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</si>
  <si>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</si>
  <si>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</si>
  <si>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</si>
  <si>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</si>
  <si>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</si>
  <si>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</si>
  <si>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</si>
  <si>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</si>
  <si>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</si>
  <si>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</si>
  <si>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</si>
  <si>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</si>
  <si>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</si>
  <si>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</si>
  <si>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</si>
  <si>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</si>
  <si>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</si>
  <si>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</si>
  <si>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</si>
  <si>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</si>
  <si>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</si>
  <si>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</si>
  <si>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</si>
  <si>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</si>
  <si>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</si>
  <si>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</si>
  <si>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</si>
  <si>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</si>
  <si>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</si>
  <si>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</si>
  <si>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</si>
  <si>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</si>
  <si>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</si>
  <si>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</si>
  <si>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</si>
  <si>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</si>
  <si>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</si>
  <si>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</si>
  <si>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</si>
  <si>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</si>
  <si>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</si>
  <si>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</si>
  <si>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</si>
  <si>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</si>
  <si>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</si>
  <si>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</si>
  <si>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</si>
  <si>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</si>
  <si>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</si>
  <si>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</si>
  <si>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</si>
  <si>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</si>
  <si>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</si>
  <si>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</si>
  <si>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</si>
  <si>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</si>
  <si>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</si>
  <si>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</si>
  <si>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</si>
  <si>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</si>
  <si>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</si>
  <si>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</si>
  <si>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</si>
  <si>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</si>
  <si>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</si>
  <si>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</si>
  <si>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</si>
  <si>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</si>
  <si>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</si>
  <si>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</si>
  <si>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</si>
  <si>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</si>
  <si>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</si>
  <si>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</si>
  <si>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</si>
  <si>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</si>
  <si>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</si>
  <si>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</si>
  <si>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</si>
  <si>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</si>
  <si>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</si>
  <si>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</si>
  <si>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</si>
  <si>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</si>
  <si>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</si>
  <si>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</si>
  <si>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</si>
  <si>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</si>
  <si>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</si>
  <si>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</si>
  <si>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</si>
  <si>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</si>
  <si>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</si>
  <si>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</si>
  <si>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</si>
  <si>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</si>
  <si>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</si>
  <si>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</si>
  <si>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</si>
  <si>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</si>
  <si>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</si>
  <si>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</si>
  <si>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</si>
  <si>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</si>
  <si>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</si>
  <si>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</si>
  <si>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</si>
  <si>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</si>
  <si>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</si>
  <si>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</si>
  <si>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</si>
  <si>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</si>
  <si>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</si>
  <si>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</si>
  <si>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</si>
  <si>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</si>
  <si>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</si>
  <si>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</si>
  <si>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</si>
  <si>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</si>
  <si>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</si>
  <si>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</si>
  <si>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</si>
  <si>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</si>
  <si>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</si>
  <si>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</si>
  <si>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</si>
  <si>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</si>
  <si>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</si>
  <si>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</si>
  <si>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</si>
  <si>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</si>
  <si>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</si>
  <si>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</si>
  <si>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</si>
  <si>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</si>
  <si>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</si>
  <si>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</si>
  <si>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</si>
  <si>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</si>
  <si>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</si>
  <si>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</si>
  <si>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</si>
  <si>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</si>
  <si>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</si>
  <si>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</si>
  <si>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</si>
  <si>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</si>
  <si>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</si>
  <si>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</si>
  <si>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</si>
  <si>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</si>
  <si>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</si>
  <si>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</si>
  <si>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</si>
  <si>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</si>
  <si>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</si>
  <si>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</si>
  <si>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</si>
  <si>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</si>
  <si>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</si>
  <si>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</si>
  <si>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</si>
  <si>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</si>
  <si>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</si>
  <si>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</si>
  <si>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</si>
  <si>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</si>
  <si>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</si>
  <si>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</si>
  <si>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</si>
  <si>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</si>
  <si>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</si>
  <si>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</si>
  <si>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</si>
  <si>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</si>
  <si>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</si>
  <si>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</si>
  <si>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</si>
  <si>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</si>
  <si>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</si>
  <si>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</si>
  <si>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</si>
  <si>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</si>
  <si>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</si>
  <si>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</si>
  <si>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</si>
  <si>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</si>
  <si>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</si>
  <si>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</si>
  <si>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</si>
  <si>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</si>
  <si>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</si>
  <si>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</si>
  <si>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</si>
  <si>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</si>
  <si>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</si>
  <si>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</si>
  <si>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</si>
  <si>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</si>
  <si>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</si>
  <si>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</si>
  <si>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</si>
  <si>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</si>
  <si>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</si>
  <si>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</si>
  <si>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</si>
  <si>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</si>
  <si>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</si>
  <si>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</si>
  <si>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</si>
  <si>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</si>
  <si>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</si>
  <si>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</si>
  <si>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</si>
  <si>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</si>
  <si>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</si>
  <si>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</si>
  <si>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</si>
  <si>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</si>
  <si>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</si>
  <si>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</si>
  <si>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</si>
  <si>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</si>
  <si>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</si>
  <si>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</si>
  <si>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</si>
  <si>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</si>
  <si>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</si>
  <si>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</si>
  <si>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</si>
  <si>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</si>
  <si>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</si>
  <si>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</si>
  <si>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</si>
  <si>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</si>
  <si>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</si>
  <si>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</si>
  <si>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</si>
  <si>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</si>
  <si>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</si>
  <si>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</si>
  <si>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</si>
  <si>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</si>
  <si>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</si>
  <si>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</si>
  <si>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</si>
  <si>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</si>
  <si>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</si>
  <si>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</si>
  <si>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</si>
  <si>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</si>
  <si>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</si>
  <si>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</si>
  <si>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</si>
  <si>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</si>
  <si>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</si>
  <si>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</si>
  <si>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</si>
  <si>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</si>
  <si>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</si>
  <si>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</si>
  <si>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</si>
  <si>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</si>
  <si>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</si>
  <si>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</si>
  <si>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</si>
  <si>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</si>
  <si>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</si>
  <si>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</si>
  <si>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</si>
  <si>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</si>
  <si>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</si>
  <si>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</si>
  <si>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</si>
  <si>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</si>
  <si>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</si>
  <si>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</si>
  <si>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</si>
  <si>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</si>
  <si>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</si>
  <si>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</si>
  <si>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</si>
  <si>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</si>
  <si>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</si>
  <si>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</si>
  <si>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</si>
  <si>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</si>
  <si>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</si>
  <si>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</si>
  <si>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</si>
  <si>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</si>
  <si>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</si>
  <si>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</si>
  <si>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</si>
  <si>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</si>
  <si>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</si>
  <si>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</si>
  <si>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</si>
  <si>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</si>
  <si>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</si>
  <si>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</si>
  <si>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</si>
  <si>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</si>
  <si>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</si>
  <si>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</si>
  <si>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</si>
  <si>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</si>
  <si>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</si>
  <si>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</si>
  <si>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</si>
  <si>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</si>
  <si>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</si>
  <si>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</si>
  <si>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</si>
  <si>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</si>
  <si>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</si>
  <si>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</si>
  <si>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</si>
  <si>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</si>
  <si>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</si>
  <si>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</si>
  <si>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</si>
  <si>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</si>
  <si>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</si>
  <si>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</si>
  <si>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</si>
  <si>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</si>
  <si>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</si>
  <si>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</si>
  <si>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</si>
  <si>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</si>
  <si>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</si>
  <si>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</si>
  <si>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</si>
  <si>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</si>
  <si>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</si>
  <si>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</si>
  <si>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</si>
  <si>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</si>
  <si>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</si>
  <si>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</si>
  <si>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</si>
  <si>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</si>
  <si>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</si>
  <si>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</si>
  <si>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</si>
  <si>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</si>
  <si>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</si>
  <si>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</si>
  <si>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</si>
  <si>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</si>
  <si>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</si>
  <si>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</si>
  <si>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</si>
  <si>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</si>
  <si>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</si>
  <si>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</si>
  <si>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</si>
  <si>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</si>
  <si>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</si>
  <si>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</si>
  <si>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</si>
  <si>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</si>
  <si>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</si>
  <si>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</si>
  <si>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</si>
  <si>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</si>
  <si>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</si>
  <si>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</si>
  <si>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</si>
  <si>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</si>
  <si>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</si>
  <si>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</si>
  <si>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</si>
  <si>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</si>
  <si>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</si>
  <si>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</si>
  <si>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</si>
  <si>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</si>
  <si>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</si>
  <si>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</si>
  <si>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</si>
  <si>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</si>
  <si>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</si>
  <si>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</si>
  <si>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</si>
  <si>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</si>
  <si>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</si>
  <si>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</si>
  <si>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</si>
  <si>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</si>
  <si>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</si>
  <si>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</si>
  <si>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</si>
  <si>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</si>
  <si>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</si>
  <si>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</si>
  <si>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</si>
  <si>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</si>
  <si>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</si>
  <si>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</si>
  <si>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</si>
  <si>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</si>
  <si>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</si>
  <si>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</si>
  <si>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</si>
  <si>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</si>
  <si>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</si>
  <si>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</si>
  <si>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</si>
  <si>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</si>
  <si>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</si>
  <si>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</si>
  <si>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</si>
  <si>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</si>
  <si>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</si>
  <si>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</si>
  <si>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</si>
  <si>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</si>
  <si>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</si>
  <si>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</si>
  <si>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</si>
  <si>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</si>
  <si>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</si>
  <si>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</si>
  <si>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</si>
  <si>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</si>
  <si>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</si>
  <si>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</si>
  <si>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</si>
  <si>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</si>
  <si>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</si>
  <si>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</si>
  <si>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</si>
  <si>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</si>
  <si>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</si>
  <si>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</si>
  <si>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</si>
  <si>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</si>
  <si>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</si>
  <si>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</si>
  <si>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</si>
  <si>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</si>
  <si>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</si>
  <si>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</si>
  <si>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</si>
  <si>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</si>
  <si>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</si>
  <si>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</si>
  <si>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</si>
  <si>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</si>
  <si>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</si>
  <si>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</si>
  <si>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</si>
  <si>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</si>
  <si>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</si>
  <si>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</si>
  <si>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</si>
  <si>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</si>
  <si>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</si>
  <si>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</si>
  <si>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</si>
  <si>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</si>
  <si>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</si>
  <si>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</si>
  <si>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</si>
  <si>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</si>
  <si>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</si>
  <si>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</si>
  <si>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</si>
  <si>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</si>
  <si>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</si>
  <si>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</si>
  <si>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</si>
  <si>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</si>
  <si>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</si>
  <si>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</si>
  <si>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</si>
  <si>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</si>
  <si>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</si>
  <si>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</si>
  <si>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</si>
  <si>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</si>
  <si>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</si>
  <si>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</si>
  <si>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</si>
  <si>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</si>
  <si>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</si>
  <si>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</si>
  <si>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</si>
  <si>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</si>
  <si>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</si>
  <si>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</si>
  <si>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</si>
  <si>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</si>
  <si>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</si>
  <si>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</si>
  <si>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</si>
  <si>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</si>
  <si>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</si>
  <si>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</si>
  <si>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</si>
  <si>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</si>
  <si>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</si>
  <si>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</si>
  <si>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</si>
  <si>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</si>
  <si>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</si>
  <si>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</si>
  <si>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</si>
  <si>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</si>
  <si>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</si>
  <si>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</si>
  <si>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</si>
  <si>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</si>
  <si>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</si>
  <si>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</si>
  <si>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</si>
  <si>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</si>
  <si>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</si>
  <si>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</si>
  <si>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</si>
  <si>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</si>
  <si>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</si>
  <si>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</si>
  <si>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</si>
  <si>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</si>
  <si>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</si>
  <si>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</si>
  <si>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</si>
  <si>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</si>
  <si>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</si>
  <si>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</si>
  <si>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</si>
  <si>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</si>
  <si>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</si>
  <si>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</si>
  <si>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</si>
  <si>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</si>
  <si>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</si>
  <si>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</si>
  <si>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</si>
  <si>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</si>
  <si>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</si>
  <si>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</si>
  <si>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</si>
  <si>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</si>
  <si>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</si>
  <si>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</si>
  <si>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</si>
  <si>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</si>
  <si>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</si>
  <si>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</si>
  <si>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</si>
  <si>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</si>
  <si>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</si>
  <si>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</si>
  <si>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</si>
  <si>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</si>
  <si>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</si>
  <si>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</si>
  <si>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</si>
  <si>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</si>
  <si>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</si>
  <si>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</si>
  <si>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</si>
  <si>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</si>
  <si>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</si>
  <si>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</si>
  <si>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</si>
  <si>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</si>
  <si>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</si>
  <si>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</si>
  <si>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</si>
  <si>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</si>
  <si>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</si>
  <si>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</si>
  <si>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</si>
  <si>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</si>
  <si>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</si>
  <si>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</si>
  <si>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</si>
  <si>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</si>
  <si>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</si>
  <si>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</si>
  <si>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</si>
  <si>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</si>
  <si>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</si>
  <si>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</si>
  <si>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</si>
  <si>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</si>
  <si>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</si>
  <si>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</si>
  <si>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</si>
  <si>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</si>
  <si>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</si>
  <si>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</si>
  <si>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</si>
  <si>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</si>
  <si>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</si>
  <si>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</si>
  <si>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</si>
  <si>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</si>
  <si>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</si>
  <si>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</si>
  <si>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</si>
  <si>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</si>
  <si>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</si>
  <si>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</si>
  <si>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</si>
  <si>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</si>
  <si>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</si>
  <si>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</si>
  <si>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</si>
  <si>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</si>
  <si>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</si>
  <si>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</si>
  <si>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</si>
  <si>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</si>
  <si>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</si>
  <si>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</si>
  <si>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</si>
  <si>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</si>
  <si>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</si>
  <si>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</si>
  <si>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</si>
  <si>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</si>
  <si>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</si>
  <si>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</si>
  <si>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</si>
  <si>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</si>
  <si>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</si>
  <si>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</si>
  <si>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</si>
  <si>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</si>
  <si>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</si>
  <si>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</si>
  <si>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</si>
  <si>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</si>
  <si>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</si>
  <si>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</si>
  <si>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</si>
  <si>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</si>
  <si>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</si>
  <si>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</si>
  <si>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</si>
  <si>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</si>
  <si>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</si>
  <si>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</si>
  <si>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</si>
  <si>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</si>
  <si>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</si>
  <si>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</si>
  <si>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</si>
  <si>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</si>
  <si>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</si>
  <si>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</si>
  <si>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</si>
  <si>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</si>
  <si>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</si>
  <si>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</si>
  <si>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</si>
  <si>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</si>
  <si>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</si>
  <si>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</si>
  <si>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</si>
  <si>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</si>
  <si>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</si>
  <si>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</si>
  <si>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</si>
  <si>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</si>
  <si>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</si>
  <si>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</si>
  <si>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</si>
  <si>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</si>
  <si>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</si>
  <si>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</si>
  <si>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</si>
  <si>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</si>
  <si>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</si>
  <si>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</si>
  <si>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</si>
  <si>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</si>
  <si>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</si>
  <si>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</si>
  <si>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</si>
  <si>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</si>
  <si>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</si>
  <si>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</si>
  <si>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</si>
  <si>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</si>
  <si>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</si>
  <si>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</si>
  <si>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</si>
  <si>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</si>
  <si>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</si>
  <si>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</si>
  <si>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</si>
  <si>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</si>
  <si>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</si>
  <si>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</si>
  <si>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</si>
  <si>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</si>
  <si>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</si>
  <si>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</si>
  <si>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</si>
  <si>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</si>
  <si>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</si>
  <si>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</si>
  <si>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</si>
  <si>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</si>
  <si>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</si>
  <si>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</si>
  <si>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</si>
  <si>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</si>
  <si>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</si>
  <si>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</si>
  <si>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</si>
  <si>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</si>
  <si>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</si>
  <si>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</si>
  <si>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</si>
  <si>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</si>
  <si>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</si>
  <si>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</si>
  <si>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</si>
  <si>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</si>
  <si>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</si>
  <si>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</si>
  <si>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</si>
  <si>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</si>
  <si>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</si>
  <si>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</si>
  <si>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</si>
  <si>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</si>
  <si>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</si>
  <si>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</si>
  <si>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</si>
  <si>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</si>
  <si>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</si>
  <si>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</si>
  <si>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</si>
  <si>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</si>
  <si>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</si>
  <si>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</si>
  <si>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</si>
  <si>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</si>
  <si>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</si>
  <si>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</si>
  <si>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</si>
  <si>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</si>
  <si>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</si>
  <si>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</si>
  <si>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</si>
  <si>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</si>
  <si>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</si>
  <si>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</si>
  <si>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</si>
  <si>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</si>
  <si>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</si>
  <si>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</si>
  <si>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</si>
  <si>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</si>
  <si>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</si>
  <si>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</si>
  <si>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</si>
  <si>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</si>
  <si>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</si>
  <si>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</si>
  <si>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</si>
  <si>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</si>
  <si>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</si>
  <si>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</si>
  <si>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</si>
  <si>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</si>
  <si>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</si>
  <si>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</si>
  <si>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</si>
  <si>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</si>
  <si>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</si>
  <si>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</si>
  <si>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</si>
  <si>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</si>
  <si>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</si>
  <si>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</si>
  <si>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</si>
  <si>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</si>
  <si>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</si>
  <si>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</si>
  <si>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</si>
  <si>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</si>
  <si>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</si>
  <si>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</si>
  <si>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</si>
  <si>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</si>
  <si>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</si>
  <si>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</si>
  <si>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</si>
  <si>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</si>
  <si>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</si>
  <si>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</si>
  <si>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</si>
  <si>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</si>
  <si>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</si>
  <si>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</si>
  <si>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</si>
  <si>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</si>
  <si>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</si>
  <si>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</si>
  <si>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</si>
  <si>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</si>
  <si>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</si>
  <si>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</si>
  <si>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</si>
  <si>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</si>
  <si>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</si>
  <si>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</si>
  <si>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</si>
  <si>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</si>
  <si>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</si>
  <si>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</si>
  <si>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</si>
  <si>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</si>
  <si>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</si>
  <si>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</si>
  <si>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</si>
  <si>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</si>
  <si>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</si>
  <si>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</si>
  <si>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</si>
  <si>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</si>
  <si>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</si>
  <si>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</si>
  <si>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</si>
  <si>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</si>
  <si>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</si>
  <si>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</si>
  <si>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</si>
  <si>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</si>
  <si>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</si>
  <si>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</si>
  <si>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</si>
  <si>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</si>
  <si>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</si>
  <si>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</si>
  <si>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</si>
  <si>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</si>
  <si>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</si>
  <si>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</si>
  <si>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</si>
  <si>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</si>
  <si>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</si>
  <si>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</si>
  <si>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</si>
  <si>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</si>
  <si>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</si>
  <si>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</si>
  <si>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</si>
  <si>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</si>
  <si>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</si>
  <si>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</si>
  <si>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</si>
  <si>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</si>
  <si>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</si>
  <si>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</si>
  <si>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</si>
  <si>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</si>
  <si>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</si>
  <si>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</si>
  <si>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</si>
  <si>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</si>
  <si>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</si>
  <si>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</si>
  <si>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</si>
  <si>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</si>
  <si>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</si>
  <si>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</si>
  <si>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</si>
  <si>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</si>
  <si>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</si>
  <si>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</si>
  <si>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</si>
  <si>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</si>
  <si>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</si>
  <si>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</si>
  <si>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</si>
  <si>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</si>
  <si>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</si>
  <si>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</si>
  <si>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</si>
  <si>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</si>
  <si>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</si>
  <si>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</si>
  <si>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</si>
  <si>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</si>
  <si>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</si>
  <si>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</si>
  <si>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</si>
  <si>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</si>
  <si>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</si>
  <si>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</si>
  <si>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</si>
  <si>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</si>
  <si>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</si>
  <si>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</si>
  <si>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</si>
  <si>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</si>
  <si>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</si>
  <si>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</si>
  <si>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</si>
  <si>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</si>
  <si>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</si>
  <si>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</si>
  <si>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</si>
  <si>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</si>
  <si>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</si>
  <si>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</si>
  <si>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</si>
  <si>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</si>
  <si>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</si>
  <si>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</si>
  <si>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</si>
  <si>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</si>
  <si>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</si>
  <si>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</si>
  <si>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</si>
  <si>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</si>
  <si>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</si>
  <si>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</si>
  <si>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</si>
  <si>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</si>
  <si>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</si>
  <si>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</si>
  <si>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</si>
  <si>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</si>
  <si>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</si>
  <si>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</si>
  <si>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</si>
  <si>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</si>
  <si>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</si>
  <si>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</si>
  <si>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</si>
  <si>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</si>
  <si>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</si>
  <si>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</si>
  <si>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</si>
  <si>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</si>
  <si>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</si>
  <si>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</si>
  <si>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</si>
  <si>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</si>
  <si>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</si>
  <si>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</si>
  <si>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</si>
  <si>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</si>
  <si>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</si>
  <si>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</si>
  <si>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</si>
  <si>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</si>
  <si>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</si>
  <si>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</si>
  <si>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</si>
  <si>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</si>
  <si>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</si>
  <si>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</si>
  <si>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</si>
  <si>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</si>
  <si>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</si>
  <si>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</si>
  <si>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</si>
  <si>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</si>
  <si>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</si>
  <si>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</si>
  <si>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</si>
  <si>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</si>
  <si>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</si>
  <si>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</si>
  <si>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</si>
  <si>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</si>
  <si>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</si>
  <si>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</si>
  <si>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</si>
  <si>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</si>
  <si>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</si>
  <si>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</si>
  <si>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</si>
  <si>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</si>
  <si>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</si>
  <si>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</si>
  <si>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</si>
  <si>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</si>
  <si>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</si>
  <si>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</si>
  <si>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</si>
  <si>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</si>
  <si>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</si>
  <si>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</si>
  <si>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</si>
  <si>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</si>
  <si>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</si>
  <si>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</si>
  <si>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</si>
  <si>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</si>
  <si>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</si>
  <si>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</si>
  <si>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</si>
  <si>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</si>
  <si>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</si>
  <si>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</si>
  <si>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</si>
  <si>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</si>
  <si>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</si>
  <si>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</si>
  <si>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</si>
  <si>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</si>
  <si>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</si>
  <si>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</si>
  <si>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</si>
  <si>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</si>
  <si>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</si>
  <si>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</si>
  <si>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</si>
  <si>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</si>
  <si>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</si>
  <si>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</si>
  <si>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</si>
  <si>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</si>
  <si>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</si>
  <si>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</si>
  <si>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</si>
  <si>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</si>
  <si>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</si>
  <si>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</si>
  <si>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</si>
  <si>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</si>
  <si>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</si>
  <si>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</si>
  <si>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</si>
  <si>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</si>
  <si>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</si>
  <si>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</si>
  <si>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</si>
  <si>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</si>
  <si>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</si>
  <si>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</si>
  <si>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</si>
  <si>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</si>
  <si>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</si>
  <si>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</si>
  <si>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</si>
  <si>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</si>
  <si>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</si>
  <si>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</si>
  <si>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</si>
  <si>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</si>
  <si>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</si>
  <si>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</si>
  <si>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</si>
  <si>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</si>
  <si>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</si>
  <si>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</si>
  <si>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</si>
  <si>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</si>
  <si>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</si>
  <si>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</si>
  <si>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</si>
  <si>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</si>
  <si>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</si>
  <si>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</si>
  <si>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</si>
  <si>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</si>
  <si>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</si>
  <si>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</si>
  <si>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</si>
  <si>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</si>
  <si>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</si>
  <si>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</si>
  <si>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</si>
  <si>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</si>
  <si>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</si>
  <si>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</si>
  <si>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</si>
  <si>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</si>
  <si>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</si>
  <si>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</si>
  <si>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</si>
  <si>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</si>
  <si>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</si>
  <si>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</si>
  <si>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</si>
  <si>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</si>
  <si>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</si>
  <si>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</si>
  <si>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</si>
  <si>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</si>
  <si>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</si>
  <si>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</si>
  <si>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</si>
  <si>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</si>
  <si>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</si>
  <si>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</si>
  <si>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</si>
  <si>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</si>
  <si>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</si>
  <si>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</si>
  <si>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</si>
  <si>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</si>
  <si>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</si>
  <si>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</si>
  <si>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</si>
  <si>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</si>
  <si>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</si>
  <si>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</si>
  <si>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</si>
  <si>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</si>
  <si>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</si>
  <si>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</si>
  <si>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</si>
  <si>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</si>
  <si>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</si>
  <si>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</si>
  <si>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</si>
  <si>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</si>
  <si>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</si>
  <si>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</si>
  <si>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</si>
  <si>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</si>
  <si>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</si>
  <si>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</si>
  <si>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</si>
  <si>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</si>
  <si>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</si>
  <si>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</si>
  <si>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</si>
  <si>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</si>
  <si>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</si>
  <si>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</si>
  <si>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</si>
  <si>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</si>
  <si>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</si>
  <si>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</si>
  <si>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</si>
  <si>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</si>
  <si>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</si>
  <si>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</si>
  <si>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</si>
  <si>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</si>
  <si>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</si>
  <si>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</si>
  <si>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</si>
  <si>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</si>
  <si>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</si>
  <si>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</si>
  <si>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</si>
  <si>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</si>
  <si>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</si>
  <si>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</si>
  <si>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</si>
  <si>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</si>
  <si>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</si>
  <si>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</si>
  <si>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</si>
  <si>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</si>
  <si>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</si>
  <si>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</si>
  <si>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</si>
  <si>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</si>
  <si>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</si>
  <si>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</si>
  <si>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</si>
  <si>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</si>
  <si>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</si>
  <si>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</si>
  <si>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</si>
  <si>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</si>
  <si>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</si>
  <si>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</si>
  <si>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</si>
  <si>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</si>
  <si>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</si>
  <si>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</si>
  <si>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</si>
  <si>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</si>
  <si>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</si>
  <si>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</si>
  <si>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</si>
  <si>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</si>
  <si>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</si>
  <si>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</si>
  <si>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</si>
  <si>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</si>
  <si>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</si>
  <si>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</si>
  <si>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</si>
  <si>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</si>
  <si>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</si>
  <si>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</si>
  <si>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</si>
  <si>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</si>
  <si>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</si>
  <si>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</si>
  <si>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</si>
  <si>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</si>
  <si>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</si>
  <si>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</si>
  <si>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</si>
  <si>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</si>
  <si>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</si>
  <si>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</si>
  <si>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</si>
  <si>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</si>
  <si>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</si>
  <si>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</si>
  <si>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</si>
  <si>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</si>
  <si>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</si>
  <si>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</si>
  <si>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</si>
  <si>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</si>
  <si>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</si>
  <si>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</si>
  <si>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</si>
  <si>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</si>
  <si>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</si>
  <si>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</si>
  <si>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</si>
  <si>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</si>
  <si>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</si>
  <si>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</si>
  <si>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</si>
  <si>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</si>
  <si>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</si>
  <si>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</si>
  <si>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</si>
  <si>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</si>
  <si>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</si>
  <si>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</si>
  <si>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</si>
  <si>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</si>
  <si>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</si>
  <si>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</si>
  <si>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</si>
  <si>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</si>
  <si>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</si>
  <si>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</si>
  <si>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</si>
  <si>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</si>
  <si>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</si>
  <si>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</si>
  <si>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</si>
  <si>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</si>
  <si>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</si>
  <si>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</si>
  <si>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</si>
  <si>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</si>
  <si>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</si>
  <si>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</si>
  <si>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</si>
  <si>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</si>
  <si>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</si>
  <si>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</si>
  <si>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</si>
  <si>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</si>
  <si>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</si>
  <si>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</si>
  <si>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</si>
  <si>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</si>
  <si>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</si>
  <si>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</si>
  <si>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</si>
  <si>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</si>
  <si>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</si>
  <si>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</si>
  <si>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</si>
  <si>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</si>
  <si>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</si>
  <si>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</si>
  <si>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</si>
  <si>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</si>
  <si>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</si>
  <si>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</si>
  <si>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</si>
  <si>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</si>
  <si>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</si>
  <si>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</si>
  <si>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</si>
  <si>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</si>
  <si>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</si>
  <si>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</si>
  <si>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</si>
  <si>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</si>
  <si>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</si>
  <si>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</si>
  <si>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</si>
  <si>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</si>
  <si>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</si>
  <si>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</si>
  <si>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</si>
  <si>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</si>
  <si>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</si>
  <si>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</si>
  <si>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</si>
  <si>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</si>
  <si>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</si>
  <si>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</si>
  <si>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</si>
  <si>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</si>
  <si>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</si>
  <si>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</si>
  <si>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</si>
  <si>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</si>
  <si>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</si>
  <si>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</si>
  <si>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</si>
  <si>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</si>
  <si>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</si>
  <si>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</si>
  <si>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</si>
  <si>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</si>
  <si>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</si>
  <si>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</si>
  <si>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</si>
  <si>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</si>
  <si>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</si>
  <si>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</si>
  <si>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</si>
  <si>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</si>
  <si>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</si>
  <si>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</si>
  <si>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</si>
  <si>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</si>
  <si>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</si>
  <si>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</si>
  <si>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</si>
  <si>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</si>
  <si>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</si>
  <si>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</si>
  <si>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</si>
  <si>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</si>
  <si>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</si>
  <si>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</si>
  <si>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</si>
  <si>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</si>
  <si>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</si>
  <si>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</si>
  <si>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</si>
  <si>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</si>
  <si>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</si>
  <si>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</si>
  <si>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</si>
  <si>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</si>
  <si>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</si>
  <si>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</si>
  <si>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</si>
  <si>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</si>
  <si>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</si>
  <si>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</si>
  <si>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</si>
  <si>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</si>
  <si>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</si>
  <si>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</si>
  <si>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</si>
  <si>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</si>
  <si>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</si>
  <si>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</si>
  <si>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</si>
  <si>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</si>
  <si>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</si>
  <si>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</si>
  <si>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</si>
  <si>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</si>
  <si>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</si>
  <si>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</si>
  <si>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</si>
  <si>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</si>
  <si>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</si>
  <si>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</si>
  <si>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</si>
  <si>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</si>
  <si>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</si>
  <si>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</si>
  <si>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</si>
  <si>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</si>
  <si>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</si>
  <si>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</si>
  <si>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</si>
  <si>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</si>
  <si>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</si>
  <si>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</si>
  <si>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</si>
  <si>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</si>
  <si>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</si>
  <si>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</si>
  <si>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</si>
  <si>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</si>
  <si>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</si>
  <si>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</si>
  <si>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</si>
  <si>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</si>
  <si>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</si>
  <si>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</si>
  <si>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</si>
  <si>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</si>
  <si>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</si>
  <si>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</si>
  <si>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</si>
  <si>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</si>
  <si>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</si>
  <si>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</si>
  <si>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</si>
  <si>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</si>
  <si>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</si>
  <si>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</si>
  <si>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</si>
  <si>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</si>
  <si>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</si>
  <si>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</si>
  <si>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</si>
  <si>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</si>
  <si>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</si>
  <si>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</si>
  <si>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</si>
  <si>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</si>
  <si>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</si>
  <si>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</si>
  <si>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</si>
  <si>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</si>
  <si>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</si>
  <si>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</si>
  <si>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</si>
  <si>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</si>
  <si>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</si>
  <si>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</si>
  <si>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</si>
  <si>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</si>
  <si>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</si>
  <si>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</si>
  <si>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</si>
  <si>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</si>
  <si>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</si>
  <si>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</si>
  <si>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</si>
  <si>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</si>
  <si>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</si>
  <si>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</si>
  <si>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</si>
  <si>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</si>
  <si>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</si>
  <si>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</si>
  <si>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</si>
  <si>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</si>
  <si>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</si>
  <si>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</si>
  <si>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</si>
  <si>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</si>
  <si>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</si>
  <si>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</si>
  <si>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</si>
  <si>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</si>
  <si>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</si>
  <si>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</si>
  <si>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</si>
  <si>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</si>
  <si>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</si>
  <si>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</si>
  <si>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</si>
  <si>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</si>
  <si>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</si>
  <si>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</si>
  <si>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</si>
  <si>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</si>
  <si>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</si>
  <si>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</si>
  <si>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</si>
  <si>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</si>
  <si>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</si>
  <si>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</si>
  <si>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</si>
  <si>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</si>
  <si>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</si>
  <si>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</si>
  <si>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</si>
  <si>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</si>
  <si>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</si>
  <si>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</si>
  <si>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</si>
  <si>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</si>
  <si>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</si>
  <si>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</si>
  <si>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</si>
  <si>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</si>
  <si>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</si>
  <si>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</si>
  <si>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</si>
  <si>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</si>
  <si>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</si>
  <si>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</si>
  <si>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</si>
  <si>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</si>
  <si>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</si>
  <si>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</si>
  <si>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</si>
  <si>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</si>
  <si>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</si>
  <si>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</si>
  <si>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</si>
  <si>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</si>
  <si>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</si>
  <si>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</si>
  <si>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</si>
  <si>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</si>
  <si>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</si>
  <si>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</si>
  <si>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</si>
  <si>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</si>
  <si>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</si>
  <si>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</si>
  <si>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</si>
  <si>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</si>
  <si>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</si>
  <si>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</si>
  <si>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</si>
  <si>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</si>
  <si>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</si>
  <si>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</si>
  <si>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</si>
  <si>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</si>
  <si>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</si>
  <si>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</si>
  <si>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</si>
  <si>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</si>
  <si>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</si>
  <si>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</si>
  <si>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</si>
  <si>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</si>
  <si>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</si>
  <si>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</si>
  <si>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</si>
  <si>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</si>
  <si>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</si>
  <si>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</si>
  <si>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</si>
  <si>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</si>
  <si>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</si>
  <si>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</si>
  <si>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</si>
  <si>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</si>
  <si>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</si>
  <si>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</si>
  <si>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</si>
  <si>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</si>
  <si>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</si>
  <si>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</si>
  <si>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</si>
  <si>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</si>
  <si>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</si>
  <si>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</si>
  <si>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</si>
  <si>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</si>
  <si>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</si>
  <si>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</si>
  <si>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</si>
  <si>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</si>
  <si>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</si>
  <si>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</si>
  <si>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</si>
  <si>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</si>
  <si>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</si>
  <si>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</si>
  <si>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</si>
  <si>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</si>
  <si>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</si>
  <si>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</si>
  <si>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</si>
  <si>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</si>
  <si>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</si>
  <si>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</si>
  <si>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</si>
  <si>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</si>
  <si>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</si>
  <si>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</si>
  <si>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</si>
  <si>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</si>
  <si>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</si>
  <si>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</si>
  <si>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</si>
  <si>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</si>
  <si>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</si>
  <si>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</si>
  <si>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</si>
  <si>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</si>
  <si>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</si>
  <si>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</si>
  <si>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</si>
  <si>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</si>
  <si>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</si>
  <si>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</si>
  <si>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</si>
  <si>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</si>
  <si>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</si>
  <si>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</si>
  <si>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</si>
  <si>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</si>
  <si>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</si>
  <si>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</si>
  <si>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</si>
  <si>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</si>
  <si>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</si>
  <si>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</si>
  <si>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</si>
  <si>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</si>
  <si>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</si>
  <si>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</si>
  <si>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</si>
  <si>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</si>
  <si>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</si>
  <si>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</si>
  <si>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</si>
  <si>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</si>
  <si>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</si>
  <si>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</si>
  <si>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</si>
  <si>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</si>
  <si>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</si>
  <si>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</si>
  <si>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</si>
  <si>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</si>
  <si>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</si>
  <si>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</si>
  <si>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</si>
  <si>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</si>
  <si>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</si>
  <si>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</si>
  <si>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</si>
  <si>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</si>
  <si>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</si>
  <si>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</si>
  <si>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</si>
  <si>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</si>
  <si>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</si>
  <si>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</si>
  <si>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</si>
  <si>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</si>
  <si>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</si>
  <si>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</si>
  <si>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</si>
  <si>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</si>
  <si>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</si>
  <si>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</si>
  <si>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</si>
  <si>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</si>
  <si>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</si>
  <si>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</si>
  <si>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</si>
  <si>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</si>
  <si>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</si>
  <si>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</si>
  <si>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</si>
  <si>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</si>
  <si>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</si>
  <si>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</si>
  <si>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</si>
  <si>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</si>
  <si>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</si>
  <si>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</si>
  <si>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</si>
  <si>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</si>
  <si>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</si>
  <si>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</si>
  <si>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</si>
  <si>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</si>
  <si>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</si>
  <si>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</si>
  <si>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</si>
  <si>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</si>
  <si>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</si>
  <si>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</si>
  <si>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</si>
  <si>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</si>
  <si>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</si>
  <si>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</si>
  <si>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</si>
  <si>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</si>
  <si>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</si>
  <si>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</si>
  <si>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</si>
  <si>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</si>
  <si>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</si>
  <si>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</si>
  <si>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</si>
  <si>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</si>
  <si>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</si>
  <si>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</si>
  <si>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</si>
  <si>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</si>
  <si>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</si>
  <si>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</si>
  <si>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</si>
  <si>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</si>
  <si>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</si>
  <si>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</si>
  <si>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</si>
  <si>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</si>
  <si>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</si>
  <si>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</si>
  <si>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</si>
  <si>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</si>
  <si>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</si>
  <si>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</si>
  <si>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</si>
  <si>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</si>
  <si>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</si>
  <si>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</si>
  <si>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</si>
  <si>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</si>
  <si>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</si>
  <si>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</si>
  <si>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</si>
  <si>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</si>
  <si>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</si>
  <si>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</si>
  <si>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</si>
  <si>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</si>
  <si>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</si>
  <si>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</si>
  <si>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</si>
  <si>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</si>
  <si>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</si>
  <si>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</si>
  <si>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</si>
  <si>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</si>
  <si>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</si>
  <si>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</si>
  <si>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</si>
  <si>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</si>
  <si>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</si>
  <si>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</si>
  <si>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</si>
  <si>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</si>
  <si>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</si>
  <si>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</si>
  <si>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</si>
  <si>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</si>
  <si>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</si>
  <si>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</si>
  <si>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</si>
  <si>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</si>
  <si>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</si>
  <si>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</si>
  <si>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</si>
  <si>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</si>
  <si>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</si>
  <si>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</si>
  <si>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</si>
  <si>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</si>
  <si>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</si>
  <si>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</si>
  <si>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</si>
  <si>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</si>
  <si>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</si>
  <si>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</si>
  <si>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</si>
  <si>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</si>
  <si>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</si>
  <si>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</si>
  <si>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</si>
  <si>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</si>
  <si>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</si>
  <si>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</si>
  <si>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</si>
  <si>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</si>
  <si>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</si>
  <si>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</si>
  <si>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</si>
  <si>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</si>
  <si>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</si>
  <si>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</si>
  <si>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</si>
  <si>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</si>
  <si>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</si>
  <si>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</si>
  <si>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</si>
  <si>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</si>
  <si>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</si>
  <si>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</si>
  <si>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</si>
  <si>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</si>
  <si>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</si>
  <si>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</si>
  <si>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</si>
  <si>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</si>
  <si>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</si>
  <si>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</si>
  <si>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</si>
  <si>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</si>
  <si>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</si>
  <si>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</si>
  <si>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</si>
  <si>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</si>
  <si>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</si>
  <si>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</si>
  <si>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</si>
  <si>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</si>
  <si>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</si>
  <si>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</si>
  <si>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</si>
  <si>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</si>
  <si>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</si>
  <si>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</si>
  <si>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</si>
  <si>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</si>
  <si>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</si>
  <si>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</si>
  <si>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</si>
  <si>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</si>
  <si>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</si>
  <si>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</si>
  <si>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</si>
  <si>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</si>
  <si>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</si>
  <si>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</si>
  <si>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</si>
  <si>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</si>
  <si>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</si>
  <si>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</si>
  <si>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</si>
  <si>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</si>
  <si>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</si>
  <si>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</si>
  <si>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</si>
  <si>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</si>
  <si>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</si>
  <si>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</si>
  <si>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</si>
  <si>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</si>
  <si>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</si>
  <si>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</si>
  <si>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</si>
  <si>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</si>
  <si>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</si>
  <si>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</si>
  <si>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</si>
  <si>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</si>
  <si>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</si>
  <si>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</si>
  <si>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</si>
  <si>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</si>
  <si>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</si>
  <si>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</si>
  <si>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</si>
  <si>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</si>
  <si>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</si>
  <si>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</si>
  <si>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</si>
  <si>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</si>
  <si>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</si>
  <si>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</si>
  <si>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</si>
  <si>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</si>
  <si>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</si>
  <si>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</si>
  <si>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</si>
  <si>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</si>
  <si>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</si>
  <si>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</si>
  <si>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</si>
  <si>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</si>
  <si>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</si>
  <si>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</si>
  <si>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</si>
  <si>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</si>
  <si>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</si>
  <si>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</si>
  <si>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</si>
  <si>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</si>
  <si>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</si>
  <si>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</si>
  <si>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</si>
  <si>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</si>
  <si>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</si>
  <si>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</si>
  <si>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</si>
  <si>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</si>
  <si>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</si>
  <si>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</si>
  <si>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</si>
  <si>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</si>
  <si>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</si>
  <si>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</si>
  <si>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</si>
  <si>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</si>
  <si>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</si>
  <si>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</si>
  <si>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</si>
  <si>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</si>
  <si>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</si>
  <si>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</si>
  <si>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</si>
  <si>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</si>
  <si>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</si>
  <si>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</si>
  <si>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</si>
  <si>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</si>
  <si>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</si>
  <si>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</si>
  <si>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</si>
  <si>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</si>
  <si>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</si>
  <si>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</si>
  <si>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</si>
  <si>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</si>
  <si>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</si>
  <si>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</si>
  <si>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</si>
  <si>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</si>
  <si>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</si>
  <si>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</si>
  <si>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</si>
  <si>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</si>
  <si>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</si>
  <si>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</si>
  <si>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</si>
  <si>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</si>
  <si>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</si>
  <si>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</si>
  <si>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</si>
  <si>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</si>
  <si>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</si>
  <si>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</si>
  <si>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</si>
  <si>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</si>
  <si>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</si>
  <si>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</si>
  <si>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</si>
  <si>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</si>
  <si>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</si>
  <si>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</si>
  <si>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</si>
  <si>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</si>
  <si>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</si>
  <si>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</si>
  <si>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</si>
  <si>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</si>
  <si>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</si>
  <si>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</si>
  <si>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</si>
  <si>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</si>
  <si>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</si>
  <si>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</si>
  <si>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</si>
  <si>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</si>
  <si>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</si>
  <si>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</si>
  <si>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</si>
  <si>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</si>
  <si>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</si>
  <si>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</si>
  <si>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</si>
  <si>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</si>
  <si>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</si>
  <si>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</si>
  <si>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</si>
  <si>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</si>
  <si>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</si>
  <si>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</si>
  <si>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</si>
  <si>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</si>
  <si>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</si>
  <si>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</si>
  <si>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</si>
  <si>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</si>
  <si>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</si>
  <si>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</si>
  <si>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</si>
  <si>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</si>
  <si>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</si>
  <si>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</si>
  <si>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</si>
  <si>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</si>
  <si>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</si>
  <si>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</si>
  <si>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</si>
  <si>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</si>
  <si>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</si>
  <si>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</si>
  <si>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</si>
  <si>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</si>
  <si>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</si>
  <si>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</si>
  <si>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</si>
  <si>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</si>
  <si>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</si>
  <si>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</si>
  <si>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</si>
  <si>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</si>
  <si>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</si>
  <si>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</si>
  <si>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</si>
  <si>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</si>
  <si>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</si>
  <si>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</si>
  <si>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</si>
  <si>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</si>
  <si>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</si>
  <si>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</si>
  <si>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</si>
  <si>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</si>
  <si>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</si>
  <si>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</si>
  <si>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</si>
  <si>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</si>
  <si>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</si>
  <si>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</si>
  <si>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</si>
  <si>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</si>
  <si>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</si>
  <si>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</si>
  <si>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</si>
  <si>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</si>
  <si>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</si>
  <si>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</si>
  <si>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</si>
  <si>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</si>
  <si>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</si>
  <si>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</si>
  <si>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</si>
  <si>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</si>
  <si>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</si>
  <si>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</si>
  <si>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</si>
  <si>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</si>
  <si>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</si>
  <si>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</si>
  <si>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</si>
  <si>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</si>
  <si>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</si>
  <si>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</si>
  <si>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</si>
  <si>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</si>
  <si>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</si>
  <si>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</si>
  <si>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</si>
  <si>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</si>
  <si>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</si>
  <si>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</si>
  <si>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</si>
  <si>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</si>
  <si>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</si>
  <si>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</si>
  <si>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</si>
  <si>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</si>
  <si>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</si>
  <si>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</si>
  <si>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</si>
  <si>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</si>
  <si>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</si>
  <si>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</si>
  <si>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</si>
  <si>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</si>
  <si>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</si>
  <si>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</si>
  <si>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</si>
  <si>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</si>
  <si>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</si>
  <si>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</si>
  <si>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</si>
  <si>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</si>
  <si>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</si>
  <si>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</si>
  <si>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</si>
  <si>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</si>
  <si>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</si>
  <si>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</si>
  <si>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</si>
  <si>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</si>
  <si>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</si>
  <si>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</si>
  <si>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</si>
  <si>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</si>
  <si>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</si>
  <si>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</si>
  <si>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</si>
  <si>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</si>
  <si>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</si>
  <si>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</si>
  <si>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</si>
  <si>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</si>
  <si>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</si>
  <si>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</si>
  <si>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</si>
  <si>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</si>
  <si>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</si>
  <si>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</si>
  <si>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</si>
  <si>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</si>
  <si>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</si>
  <si>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</si>
  <si>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</si>
  <si>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</si>
  <si>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</si>
  <si>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</si>
  <si>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</si>
  <si>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</si>
  <si>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</si>
  <si>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</si>
  <si>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</si>
  <si>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</si>
  <si>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</si>
  <si>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</si>
  <si>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</si>
  <si>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</si>
  <si>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</si>
  <si>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</si>
  <si>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</si>
  <si>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</si>
  <si>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</si>
  <si>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</si>
  <si>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</si>
  <si>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</si>
  <si>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</si>
  <si>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</si>
  <si>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</si>
  <si>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</si>
  <si>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</si>
  <si>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</si>
  <si>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</si>
  <si>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</si>
  <si>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</si>
  <si>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</si>
  <si>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</si>
  <si>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</si>
  <si>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</si>
  <si>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</si>
  <si>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</si>
  <si>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</si>
  <si>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</si>
  <si>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</si>
  <si>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</si>
  <si>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</si>
  <si>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</si>
  <si>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</si>
  <si>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</si>
  <si>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</si>
  <si>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</si>
  <si>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</si>
  <si>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</si>
  <si>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</si>
  <si>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</si>
  <si>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</si>
  <si>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</si>
  <si>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</si>
  <si>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</si>
  <si>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</si>
  <si>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</si>
  <si>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</si>
  <si>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</si>
  <si>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</si>
  <si>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</si>
  <si>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</si>
  <si>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</si>
  <si>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</si>
  <si>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</si>
  <si>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</si>
  <si>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</si>
  <si>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</si>
  <si>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</si>
  <si>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</si>
  <si>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</si>
  <si>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</si>
  <si>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</si>
  <si>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</si>
  <si>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</si>
  <si>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</si>
  <si>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</si>
  <si>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</si>
  <si>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</si>
  <si>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</si>
  <si>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</si>
  <si>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</si>
  <si>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</si>
  <si>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</si>
  <si>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</si>
  <si>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</si>
  <si>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</si>
  <si>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</si>
  <si>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</si>
  <si>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</si>
  <si>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</si>
  <si>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</si>
  <si>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</si>
  <si>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</si>
  <si>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</si>
  <si>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</si>
  <si>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</si>
  <si>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</si>
  <si>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</si>
  <si>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</si>
  <si>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</si>
  <si>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</si>
  <si>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</si>
  <si>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</si>
  <si>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</si>
  <si>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</si>
  <si>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</si>
  <si>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</si>
  <si>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</si>
  <si>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</si>
  <si>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</si>
  <si>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</si>
  <si>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</si>
  <si>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</si>
  <si>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</si>
  <si>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</si>
  <si>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</si>
  <si>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</si>
  <si>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</si>
  <si>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</si>
  <si>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</si>
  <si>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</si>
  <si>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</si>
  <si>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</si>
  <si>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</si>
  <si>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</si>
  <si>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</si>
  <si>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</si>
  <si>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</si>
  <si>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</si>
  <si>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</si>
  <si>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</si>
  <si>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</si>
  <si>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</si>
  <si>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</si>
  <si>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</si>
  <si>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</si>
  <si>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</si>
  <si>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</si>
  <si>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</si>
  <si>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</si>
  <si>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</si>
  <si>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</si>
  <si>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</si>
  <si>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</si>
  <si>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</si>
  <si>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</si>
  <si>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</si>
  <si>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</si>
  <si>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</si>
  <si>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</si>
  <si>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</si>
  <si>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</si>
  <si>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</si>
  <si>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</si>
  <si>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</si>
  <si>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</si>
  <si>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</si>
  <si>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</si>
  <si>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</si>
  <si>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</si>
  <si>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</si>
  <si>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</si>
  <si>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</si>
  <si>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</si>
  <si>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</si>
  <si>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</si>
  <si>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</si>
  <si>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</si>
  <si>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</si>
  <si>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</si>
  <si>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</si>
  <si>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</si>
  <si>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</si>
  <si>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</si>
  <si>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</si>
  <si>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</si>
  <si>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</si>
  <si>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</si>
  <si>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</si>
  <si>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</si>
  <si>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</si>
  <si>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</si>
  <si>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</si>
  <si>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</si>
  <si>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</si>
  <si>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</si>
  <si>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</si>
  <si>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</si>
  <si>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</si>
  <si>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</si>
  <si>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</si>
  <si>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</si>
  <si>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</si>
  <si>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</si>
  <si>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</si>
  <si>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</si>
  <si>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</si>
  <si>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</si>
  <si>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</si>
  <si>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</si>
  <si>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</si>
  <si>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</si>
  <si>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</si>
  <si>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</si>
  <si>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</si>
  <si>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</si>
  <si>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</si>
  <si>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</si>
  <si>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</si>
  <si>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</si>
  <si>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</si>
  <si>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</si>
  <si>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</si>
  <si>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</si>
  <si>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</si>
  <si>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</si>
  <si>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</si>
  <si>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</si>
  <si>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</si>
  <si>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</si>
  <si>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</si>
  <si>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</si>
  <si>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</si>
  <si>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</si>
  <si>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</si>
  <si>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</si>
  <si>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</si>
  <si>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</si>
  <si>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</si>
  <si>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</si>
  <si>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</si>
  <si>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</si>
  <si>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</si>
  <si>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</si>
  <si>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</si>
  <si>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</si>
  <si>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</si>
  <si>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</si>
  <si>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</si>
  <si>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</si>
  <si>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</si>
  <si>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</si>
  <si>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</si>
  <si>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</si>
  <si>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</si>
  <si>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</si>
  <si>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</si>
  <si>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</si>
  <si>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</si>
  <si>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</si>
  <si>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</si>
  <si>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</si>
  <si>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</si>
  <si>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</si>
  <si>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</si>
  <si>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</si>
  <si>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</si>
  <si>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</si>
  <si>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</si>
  <si>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</si>
  <si>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</si>
  <si>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</si>
  <si>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</si>
  <si>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</si>
  <si>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</si>
  <si>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</si>
  <si>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</si>
  <si>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</si>
  <si>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</si>
  <si>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</si>
  <si>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</si>
  <si>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</si>
  <si>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</si>
  <si>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</si>
  <si>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</si>
  <si>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</si>
  <si>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</si>
  <si>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</si>
  <si>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</si>
  <si>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</si>
  <si>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</si>
  <si>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</si>
  <si>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</si>
  <si>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</si>
  <si>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</si>
  <si>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</si>
  <si>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</si>
  <si>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</si>
  <si>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</si>
  <si>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</si>
  <si>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</si>
  <si>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</si>
  <si>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</si>
  <si>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</si>
  <si>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</si>
  <si>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</si>
  <si>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</si>
  <si>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</si>
  <si>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</si>
  <si>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</si>
  <si>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</si>
  <si>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</si>
  <si>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</si>
  <si>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</si>
  <si>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</si>
  <si>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</si>
  <si>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</si>
  <si>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</si>
  <si>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</si>
  <si>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</si>
  <si>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</si>
  <si>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</si>
  <si>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</si>
  <si>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</si>
  <si>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</si>
  <si>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</si>
  <si>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</si>
  <si>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</si>
  <si>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</si>
  <si>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</si>
  <si>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</si>
  <si>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</si>
  <si>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</si>
  <si>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</si>
  <si>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</si>
  <si>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</si>
  <si>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</si>
  <si>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</si>
  <si>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</si>
  <si>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</si>
  <si>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</si>
  <si>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</si>
  <si>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</si>
  <si>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</si>
  <si>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</si>
  <si>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</si>
  <si>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</si>
  <si>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</si>
  <si>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</si>
  <si>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</si>
  <si>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</si>
  <si>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</si>
  <si>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</si>
  <si>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</si>
  <si>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</si>
  <si>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</si>
  <si>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</si>
  <si>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</si>
  <si>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</si>
  <si>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</si>
  <si>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</si>
  <si>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</si>
  <si>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</si>
  <si>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</si>
  <si>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</si>
  <si>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</si>
  <si>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</si>
  <si>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</si>
  <si>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</si>
  <si>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</si>
  <si>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</si>
  <si>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</si>
  <si>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</si>
  <si>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</si>
  <si>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</si>
  <si>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</si>
  <si>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</si>
  <si>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</si>
  <si>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</si>
  <si>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</si>
  <si>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</si>
  <si>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</si>
  <si>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</si>
  <si>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</si>
  <si>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</si>
  <si>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</si>
  <si>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</si>
  <si>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</si>
  <si>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</si>
  <si>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</si>
  <si>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</si>
  <si>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</si>
  <si>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</si>
  <si>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</si>
  <si>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</si>
  <si>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</si>
  <si>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</si>
  <si>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</si>
  <si>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</si>
  <si>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</si>
  <si>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</si>
  <si>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</si>
  <si>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</si>
  <si>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</si>
  <si>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</si>
  <si>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</si>
  <si>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</si>
  <si>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</si>
  <si>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</si>
  <si>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</si>
  <si>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</si>
  <si>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</si>
  <si>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</si>
  <si>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</si>
  <si>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</si>
  <si>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</si>
  <si>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</si>
  <si>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</si>
  <si>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</si>
  <si>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</si>
  <si>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</si>
  <si>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</si>
  <si>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</si>
  <si>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</si>
  <si>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</si>
  <si>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</si>
  <si>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</si>
  <si>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</si>
  <si>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</si>
  <si>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</si>
  <si>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</si>
  <si>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</si>
  <si>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</si>
  <si>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</si>
  <si>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</si>
  <si>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</si>
  <si>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</si>
  <si>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</si>
  <si>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</si>
  <si>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</si>
  <si>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</si>
  <si>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</si>
  <si>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</si>
  <si>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</si>
  <si>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</si>
  <si>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</si>
  <si>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</si>
  <si>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</si>
  <si>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</si>
  <si>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</si>
  <si>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</si>
  <si>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</si>
  <si>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</si>
  <si>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</si>
  <si>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</si>
  <si>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</si>
  <si>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</si>
  <si>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</si>
  <si>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</si>
  <si>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</si>
  <si>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</si>
  <si>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</si>
  <si>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</si>
  <si>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</si>
  <si>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</si>
  <si>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</si>
  <si>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</si>
  <si>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</si>
  <si>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</si>
  <si>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</si>
  <si>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</si>
  <si>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</si>
  <si>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</si>
  <si>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</si>
  <si>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</si>
  <si>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</si>
  <si>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</si>
  <si>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</si>
  <si>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</si>
  <si>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</si>
  <si>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</si>
  <si>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</si>
  <si>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</si>
  <si>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</si>
  <si>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</si>
  <si>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</si>
  <si>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</si>
  <si>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</si>
  <si>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</si>
  <si>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</si>
  <si>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</si>
  <si>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</si>
  <si>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</si>
  <si>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</si>
  <si>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</si>
  <si>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</si>
  <si>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</si>
  <si>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</si>
  <si>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</si>
  <si>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</si>
  <si>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</si>
  <si>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</si>
  <si>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</si>
  <si>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</si>
  <si>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</si>
  <si>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</si>
  <si>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</si>
  <si>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</si>
  <si>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</si>
  <si>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</si>
  <si>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</si>
  <si>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</si>
  <si>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</si>
  <si>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</si>
  <si>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</si>
  <si>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</si>
  <si>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</si>
  <si>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</si>
  <si>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</si>
  <si>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</si>
  <si>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</si>
  <si>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</si>
  <si>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</si>
  <si>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</si>
  <si>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</si>
  <si>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</si>
  <si>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</si>
  <si>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</si>
  <si>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</si>
  <si>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</si>
  <si>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</si>
  <si>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</si>
  <si>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</si>
  <si>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</si>
  <si>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</si>
  <si>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</si>
  <si>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</si>
  <si>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</si>
  <si>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</si>
  <si>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</si>
  <si>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</si>
  <si>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</si>
  <si>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</si>
  <si>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</si>
  <si>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</si>
  <si>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</si>
  <si>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</si>
  <si>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</si>
  <si>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</si>
  <si>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</si>
  <si>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</si>
  <si>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</si>
  <si>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</si>
  <si>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</si>
  <si>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</si>
  <si>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</si>
  <si>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</si>
  <si>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</si>
  <si>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</si>
  <si>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</si>
  <si>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</si>
  <si>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</si>
  <si>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</si>
  <si>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</si>
  <si>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</si>
  <si>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</si>
  <si>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</si>
  <si>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</si>
  <si>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</si>
  <si>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</si>
  <si>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</si>
  <si>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</si>
  <si>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</si>
  <si>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</si>
  <si>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</si>
  <si>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</si>
  <si>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</si>
  <si>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</si>
  <si>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</si>
  <si>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</si>
  <si>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</si>
  <si>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</si>
  <si>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</si>
  <si>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</si>
  <si>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</si>
  <si>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</si>
  <si>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</si>
  <si>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</si>
  <si>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</si>
  <si>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</si>
  <si>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</si>
  <si>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</si>
  <si>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</si>
  <si>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</si>
  <si>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</si>
  <si>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</si>
  <si>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</si>
  <si>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</si>
  <si>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</si>
  <si>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</si>
  <si>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</si>
  <si>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</si>
  <si>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</si>
  <si>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</si>
  <si>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</si>
  <si>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</si>
  <si>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</si>
  <si>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</si>
  <si>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</si>
  <si>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</si>
  <si>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</si>
  <si>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</si>
  <si>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</si>
  <si>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</si>
  <si>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</si>
  <si>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</si>
  <si>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</si>
  <si>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</si>
  <si>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</si>
  <si>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</si>
  <si>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</si>
  <si>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</si>
  <si>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</si>
  <si>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</si>
  <si>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</si>
  <si>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</si>
  <si>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</si>
  <si>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</si>
  <si>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</si>
  <si>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</si>
  <si>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</si>
  <si>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</si>
  <si>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</si>
  <si>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</si>
  <si>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</si>
  <si>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</si>
  <si>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</si>
  <si>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</si>
  <si>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</si>
  <si>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</si>
  <si>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</si>
  <si>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</si>
  <si>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</si>
  <si>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</si>
  <si>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</si>
  <si>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</si>
  <si>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</si>
  <si>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</si>
  <si>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</si>
  <si>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</si>
  <si>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</si>
  <si>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</si>
  <si>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</si>
  <si>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</si>
  <si>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</si>
  <si>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</si>
  <si>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</si>
  <si>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</si>
  <si>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</si>
  <si>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</si>
  <si>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</si>
  <si>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</si>
  <si>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</si>
  <si>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</si>
  <si>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</si>
  <si>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</si>
  <si>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</si>
  <si>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</si>
  <si>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</si>
  <si>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</si>
  <si>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</si>
  <si>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</si>
  <si>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</si>
  <si>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</si>
  <si>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</si>
  <si>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</si>
  <si>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</si>
  <si>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</si>
  <si>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</si>
  <si>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</si>
  <si>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</si>
  <si>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</si>
  <si>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</si>
  <si>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</si>
  <si>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</si>
  <si>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</si>
  <si>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</si>
  <si>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</si>
  <si>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</si>
  <si>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</si>
  <si>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</si>
  <si>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</si>
  <si>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</si>
  <si>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</si>
  <si>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</si>
  <si>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</si>
  <si>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</si>
  <si>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</si>
  <si>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</si>
  <si>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</si>
  <si>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</si>
  <si>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</si>
  <si>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</si>
  <si>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</si>
  <si>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</si>
  <si>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</si>
  <si>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</si>
  <si>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</si>
  <si>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</si>
  <si>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</si>
  <si>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</si>
  <si>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</si>
  <si>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</si>
  <si>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</si>
  <si>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</si>
  <si>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</si>
  <si>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</si>
  <si>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</si>
  <si>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</si>
  <si>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</si>
  <si>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</si>
  <si>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</si>
  <si>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</si>
  <si>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</si>
  <si>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</si>
  <si>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</si>
  <si>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</si>
  <si>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</si>
  <si>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</si>
  <si>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</si>
  <si>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</si>
  <si>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</si>
  <si>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</si>
  <si>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</si>
  <si>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</si>
  <si>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</si>
  <si>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</si>
  <si>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</si>
  <si>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</si>
  <si>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</si>
  <si>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</si>
  <si>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</si>
  <si>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</si>
  <si>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</si>
  <si>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</si>
  <si>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</si>
  <si>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</si>
  <si>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</si>
  <si>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</si>
  <si>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</si>
  <si>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</si>
  <si>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</si>
  <si>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</si>
  <si>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</si>
  <si>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</si>
  <si>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</si>
  <si>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</si>
  <si>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</si>
  <si>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</si>
  <si>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</si>
  <si>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</si>
  <si>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</si>
  <si>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</si>
  <si>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</si>
  <si>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</si>
  <si>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</si>
  <si>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</si>
  <si>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</si>
  <si>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</si>
  <si>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</si>
  <si>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</si>
  <si>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</si>
  <si>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</si>
  <si>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</si>
  <si>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</si>
  <si>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</si>
  <si>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</si>
  <si>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</si>
  <si>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</si>
  <si>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</si>
  <si>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</si>
  <si>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</si>
  <si>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</si>
  <si>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</si>
  <si>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</si>
  <si>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</si>
  <si>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</si>
  <si>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</si>
  <si>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</si>
  <si>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</si>
  <si>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</si>
  <si>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</si>
  <si>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</si>
  <si>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</si>
  <si>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</si>
  <si>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</si>
  <si>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</si>
  <si>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</si>
  <si>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</si>
  <si>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</si>
  <si>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</si>
  <si>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</si>
  <si>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</si>
  <si>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</si>
  <si>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</si>
  <si>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</si>
  <si>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</si>
  <si>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</si>
  <si>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</si>
  <si>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</si>
  <si>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</si>
  <si>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</si>
  <si>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</si>
  <si>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</si>
  <si>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</si>
  <si>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</si>
  <si>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</si>
  <si>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</si>
  <si>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</si>
  <si>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</si>
  <si>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</si>
  <si>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</si>
  <si>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</si>
  <si>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</si>
  <si>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</si>
  <si>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</si>
  <si>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</si>
  <si>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</si>
  <si>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</si>
  <si>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</si>
  <si>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</si>
  <si>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</si>
  <si>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</si>
  <si>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</si>
  <si>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</si>
  <si>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</si>
  <si>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</si>
  <si>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</si>
  <si>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</si>
  <si>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</si>
  <si>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</si>
  <si>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</si>
  <si>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</si>
  <si>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</si>
  <si>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</si>
  <si>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</si>
  <si>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</si>
  <si>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</si>
  <si>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</si>
  <si>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</si>
  <si>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</si>
  <si>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</si>
  <si>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</si>
  <si>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</si>
  <si>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</si>
  <si>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</si>
  <si>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</si>
  <si>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</si>
  <si>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</si>
  <si>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</si>
  <si>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</si>
  <si>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</si>
  <si>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</si>
  <si>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</si>
  <si>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</si>
  <si>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</si>
  <si>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</si>
  <si>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</si>
  <si>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</si>
  <si>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</si>
  <si>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</si>
  <si>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</si>
  <si>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</si>
  <si>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</si>
  <si>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</si>
  <si>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</si>
  <si>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</si>
  <si>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</si>
  <si>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</si>
  <si>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</si>
  <si>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</si>
  <si>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</si>
  <si>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</si>
  <si>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</si>
  <si>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</si>
  <si>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</si>
  <si>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</si>
  <si>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</si>
  <si>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</si>
  <si>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</si>
  <si>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</si>
  <si>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</si>
  <si>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</si>
  <si>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</si>
  <si>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</si>
  <si>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</si>
  <si>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</si>
  <si>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</si>
  <si>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</si>
  <si>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</si>
  <si>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</si>
  <si>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</si>
  <si>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</si>
  <si>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</si>
  <si>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</si>
  <si>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</si>
  <si>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</si>
  <si>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</si>
  <si>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</si>
  <si>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</si>
  <si>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</si>
  <si>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</si>
  <si>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</si>
  <si>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</si>
  <si>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</si>
  <si>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</si>
  <si>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</si>
  <si>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</si>
  <si>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</si>
  <si>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</si>
  <si>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</si>
  <si>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</si>
  <si>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</si>
  <si>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</si>
  <si>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</si>
  <si>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</si>
  <si>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</si>
  <si>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</si>
  <si>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</si>
  <si>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</si>
  <si>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</si>
  <si>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</si>
  <si>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</si>
  <si>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</si>
  <si>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</si>
  <si>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</si>
  <si>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</si>
  <si>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</si>
  <si>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</si>
  <si>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</si>
  <si>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</si>
  <si>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</si>
  <si>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</si>
  <si>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</si>
  <si>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</si>
  <si>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</si>
  <si>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</si>
  <si>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</si>
  <si>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</si>
  <si>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</si>
  <si>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</si>
  <si>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</si>
  <si>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</si>
  <si>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</si>
  <si>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</si>
  <si>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</si>
  <si>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</si>
  <si>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</si>
  <si>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</si>
  <si>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</si>
  <si>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</si>
  <si>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</si>
  <si>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</si>
  <si>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</si>
  <si>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</si>
  <si>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</si>
  <si>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</si>
  <si>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</si>
  <si>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</si>
  <si>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</si>
  <si>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</si>
  <si>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</si>
  <si>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</si>
  <si>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</si>
  <si>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</si>
  <si>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</si>
  <si>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</si>
  <si>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</si>
  <si>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</si>
  <si>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</si>
  <si>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</si>
  <si>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</si>
  <si>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</si>
  <si>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</si>
  <si>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</si>
  <si>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</si>
  <si>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</si>
  <si>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</si>
  <si>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</si>
  <si>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</si>
  <si>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</si>
  <si>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</si>
  <si>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</si>
  <si>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</si>
  <si>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</si>
  <si>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</si>
  <si>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</si>
  <si>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</si>
  <si>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</si>
  <si>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</si>
  <si>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</si>
  <si>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</si>
  <si>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</si>
  <si>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</si>
  <si>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</si>
  <si>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</si>
  <si>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</si>
  <si>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</si>
  <si>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</si>
  <si>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</si>
  <si>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</si>
  <si>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</si>
  <si>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</si>
  <si>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</si>
  <si>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</si>
  <si>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</si>
  <si>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</si>
  <si>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</si>
  <si>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</si>
  <si>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</si>
  <si>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</si>
  <si>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</si>
  <si>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</si>
  <si>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</si>
  <si>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</si>
  <si>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</si>
  <si>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</si>
  <si>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</si>
  <si>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</si>
  <si>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</si>
  <si>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</si>
  <si>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</si>
  <si>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</si>
  <si>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</si>
  <si>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</si>
  <si>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</si>
  <si>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</si>
  <si>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</si>
  <si>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</si>
  <si>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</si>
  <si>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</si>
  <si>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</si>
  <si>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</si>
  <si>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</si>
  <si>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</si>
  <si>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</si>
  <si>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</si>
  <si>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</si>
  <si>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</si>
  <si>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</si>
  <si>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</si>
  <si>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</si>
  <si>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</si>
  <si>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</si>
  <si>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</si>
  <si>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</si>
  <si>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</si>
  <si>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</si>
  <si>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</si>
  <si>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</si>
  <si>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</si>
  <si>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</si>
  <si>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</si>
  <si>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</si>
  <si>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</si>
  <si>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</si>
  <si>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</si>
  <si>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</si>
  <si>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</si>
  <si>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</si>
  <si>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</si>
  <si>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</si>
  <si>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</si>
  <si>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</si>
  <si>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</si>
  <si>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</si>
  <si>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</si>
  <si>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</si>
  <si>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</si>
  <si>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</si>
  <si>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</si>
  <si>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</si>
  <si>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</si>
  <si>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</si>
  <si>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</si>
  <si>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</si>
  <si>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</si>
  <si>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</si>
  <si>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</si>
  <si>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</si>
  <si>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</si>
  <si>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</si>
  <si>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</si>
  <si>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</si>
  <si>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</si>
  <si>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</si>
  <si>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</si>
  <si>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</si>
  <si>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</si>
  <si>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</si>
  <si>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</si>
  <si>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</si>
  <si>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</si>
  <si>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</si>
  <si>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</si>
  <si>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</si>
  <si>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</si>
  <si>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</si>
  <si>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</si>
  <si>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</si>
  <si>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</si>
  <si>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</si>
  <si>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</si>
  <si>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</si>
  <si>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</si>
  <si>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</si>
  <si>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</si>
  <si>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</si>
  <si>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</si>
  <si>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</si>
  <si>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</si>
  <si>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</si>
  <si>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</si>
  <si>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</si>
  <si>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</si>
  <si>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</si>
  <si>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</si>
  <si>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</si>
  <si>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</si>
  <si>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</si>
  <si>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</si>
  <si>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</si>
  <si>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</si>
  <si>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</si>
  <si>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</si>
  <si>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</si>
  <si>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</si>
  <si>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</si>
  <si>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</si>
  <si>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</si>
  <si>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</si>
  <si>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</si>
  <si>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</si>
  <si>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</si>
  <si>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</si>
  <si>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</si>
  <si>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</si>
  <si>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</si>
  <si>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</si>
  <si>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</si>
  <si>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</si>
  <si>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</si>
  <si>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</si>
  <si>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</si>
  <si>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</si>
  <si>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</si>
  <si>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</si>
  <si>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</si>
  <si>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</si>
  <si>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</si>
  <si>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</si>
  <si>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</si>
  <si>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</si>
  <si>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</si>
  <si>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</si>
  <si>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</si>
  <si>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</si>
  <si>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</si>
  <si>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</si>
  <si>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</si>
  <si>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</si>
  <si>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</si>
  <si>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</si>
  <si>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</si>
  <si>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</si>
  <si>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</si>
  <si>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</si>
  <si>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</si>
  <si>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</si>
  <si>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</si>
  <si>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</si>
  <si>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</si>
  <si>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</si>
  <si>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</si>
  <si>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</si>
  <si>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</si>
  <si>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</si>
  <si>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</si>
  <si>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</si>
  <si>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</si>
  <si>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</si>
  <si>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</si>
  <si>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</si>
  <si>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</si>
  <si>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</si>
  <si>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</si>
  <si>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</si>
  <si>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</si>
  <si>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</si>
  <si>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</si>
  <si>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</si>
  <si>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</si>
  <si>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</si>
  <si>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</si>
  <si>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</si>
  <si>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</si>
  <si>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</si>
  <si>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</si>
  <si>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</si>
  <si>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</si>
  <si>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</si>
  <si>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</si>
  <si>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</si>
  <si>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</si>
  <si>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</si>
  <si>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</si>
  <si>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</si>
  <si>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</si>
  <si>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</si>
  <si>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</si>
  <si>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</si>
  <si>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</si>
  <si>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</si>
  <si>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</si>
  <si>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</si>
  <si>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</si>
  <si>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</si>
  <si>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</si>
  <si>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</si>
  <si>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</si>
  <si>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</si>
  <si>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</si>
  <si>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</si>
  <si>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</si>
  <si>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</si>
  <si>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</si>
  <si>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</si>
  <si>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</si>
  <si>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</si>
  <si>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</si>
  <si>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</si>
  <si>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</si>
  <si>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</si>
  <si>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</si>
  <si>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</si>
  <si>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</si>
  <si>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</si>
  <si>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</si>
  <si>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</si>
  <si>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</si>
  <si>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</si>
  <si>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</si>
  <si>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</si>
  <si>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</si>
  <si>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</si>
  <si>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</si>
  <si>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</si>
  <si>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</si>
  <si>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</si>
  <si>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</si>
  <si>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</si>
  <si>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</si>
  <si>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</si>
  <si>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</si>
  <si>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</si>
  <si>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</si>
  <si>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</si>
  <si>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</si>
  <si>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</si>
  <si>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</si>
  <si>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</si>
  <si>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</si>
  <si>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</si>
  <si>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</si>
  <si>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</si>
  <si>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</si>
  <si>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</si>
  <si>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</si>
  <si>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</si>
  <si>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</si>
  <si>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</si>
  <si>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</si>
  <si>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</si>
  <si>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</si>
  <si>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</si>
  <si>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</si>
  <si>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</si>
  <si>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</si>
  <si>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</si>
  <si>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</si>
  <si>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</si>
  <si>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</si>
  <si>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</si>
  <si>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</si>
  <si>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</si>
  <si>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</si>
  <si>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</si>
  <si>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</si>
  <si>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</si>
  <si>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</si>
  <si>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</si>
  <si>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</si>
  <si>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</si>
  <si>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</si>
  <si>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</si>
  <si>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</si>
  <si>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</si>
  <si>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</si>
  <si>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</si>
  <si>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</si>
  <si>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</si>
  <si>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</si>
  <si>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</si>
  <si>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</si>
  <si>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</si>
  <si>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</si>
  <si>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</si>
  <si>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</si>
  <si>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</si>
  <si>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</si>
  <si>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</si>
  <si>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</si>
  <si>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</si>
  <si>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</si>
  <si>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</si>
  <si>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</si>
  <si>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</si>
  <si>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</si>
  <si>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</si>
  <si>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</si>
  <si>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</si>
  <si>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</si>
  <si>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</si>
  <si>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</si>
  <si>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</si>
  <si>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</si>
  <si>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</si>
  <si>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</si>
  <si>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</si>
  <si>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</si>
  <si>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</si>
  <si>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</si>
  <si>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</si>
  <si>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</si>
  <si>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</si>
  <si>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</si>
  <si>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</si>
  <si>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</si>
  <si>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</si>
  <si>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</si>
  <si>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</si>
  <si>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</si>
  <si>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</si>
  <si>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</si>
  <si>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</si>
  <si>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</si>
  <si>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</si>
  <si>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</si>
  <si>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</si>
  <si>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</si>
  <si>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</si>
  <si>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</si>
  <si>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</si>
  <si>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</si>
  <si>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</si>
  <si>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</si>
  <si>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</si>
  <si>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</si>
  <si>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</si>
  <si>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</si>
  <si>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</si>
  <si>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</si>
  <si>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</si>
  <si>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</si>
  <si>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</si>
  <si>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</si>
  <si>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</si>
  <si>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</si>
  <si>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</si>
  <si>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</si>
  <si>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</si>
  <si>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</si>
  <si>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</si>
  <si>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</si>
  <si>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</si>
  <si>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</si>
  <si>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</si>
  <si>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</si>
  <si>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</si>
  <si>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</si>
  <si>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</si>
  <si>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</si>
  <si>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</si>
  <si>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</si>
  <si>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</si>
  <si>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</si>
  <si>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</si>
  <si>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</si>
  <si>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</si>
  <si>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</si>
  <si>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</si>
  <si>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</si>
  <si>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</si>
  <si>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</si>
  <si>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</si>
  <si>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</si>
  <si>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</si>
  <si>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</si>
  <si>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</si>
  <si>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</si>
  <si>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</si>
  <si>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</si>
  <si>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</si>
  <si>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</si>
  <si>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</si>
  <si>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</si>
  <si>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</si>
  <si>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</si>
  <si>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</si>
  <si>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</si>
  <si>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</si>
  <si>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</si>
  <si>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</si>
  <si>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</si>
  <si>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</si>
  <si>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</si>
  <si>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</si>
  <si>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</si>
  <si>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</si>
  <si>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</si>
  <si>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</si>
  <si>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</si>
  <si>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</si>
  <si>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</si>
  <si>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</si>
  <si>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</si>
  <si>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</si>
  <si>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</si>
  <si>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</si>
  <si>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</si>
  <si>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</si>
  <si>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</si>
  <si>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</si>
  <si>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</si>
  <si>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</si>
  <si>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</si>
  <si>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</si>
  <si>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</si>
  <si>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</si>
  <si>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</si>
  <si>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</si>
  <si>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</si>
  <si>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</si>
  <si>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</si>
  <si>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</si>
  <si>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</si>
  <si>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</si>
  <si>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</si>
  <si>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</si>
  <si>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</si>
  <si>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</si>
  <si>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</si>
  <si>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</si>
  <si>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</si>
  <si>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</si>
  <si>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</si>
  <si>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</si>
  <si>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</si>
  <si>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</si>
  <si>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</si>
  <si>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</si>
  <si>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</si>
  <si>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</si>
  <si>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</si>
  <si>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</si>
  <si>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</si>
  <si>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</si>
  <si>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</si>
  <si>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</si>
  <si>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</si>
  <si>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</si>
  <si>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</si>
  <si>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</si>
  <si>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</si>
  <si>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</si>
  <si>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</si>
  <si>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</si>
  <si>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</si>
  <si>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</si>
  <si>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</si>
  <si>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</si>
  <si>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</si>
  <si>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</si>
  <si>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</si>
  <si>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</si>
  <si>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</si>
  <si>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</si>
  <si>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</si>
  <si>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</si>
  <si>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</si>
  <si>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</si>
  <si>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</si>
  <si>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</si>
  <si>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</si>
  <si>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</si>
  <si>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</si>
  <si>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</si>
  <si>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</si>
  <si>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</si>
  <si>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</si>
  <si>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</si>
  <si>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</si>
  <si>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</si>
  <si>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</si>
  <si>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</si>
  <si>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</si>
  <si>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</si>
  <si>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</si>
  <si>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</si>
  <si>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</si>
  <si>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</si>
  <si>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</si>
  <si>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</si>
  <si>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</si>
  <si>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</si>
  <si>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</si>
  <si>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</si>
  <si>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</si>
  <si>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</si>
  <si>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</si>
  <si>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</si>
  <si>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</si>
  <si>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</si>
  <si>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</si>
  <si>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</si>
  <si>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</si>
  <si>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</si>
  <si>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</si>
  <si>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</si>
  <si>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</si>
  <si>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</si>
  <si>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</si>
  <si>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</si>
  <si>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</si>
  <si>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</si>
  <si>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</si>
  <si>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</si>
  <si>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</si>
  <si>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</si>
  <si>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</si>
  <si>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</si>
  <si>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</si>
  <si>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</si>
  <si>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</si>
  <si>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</si>
  <si>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</si>
  <si>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</si>
  <si>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</si>
  <si>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</si>
  <si>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</si>
  <si>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</si>
  <si>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</si>
  <si>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</si>
  <si>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</si>
  <si>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</si>
  <si>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</si>
  <si>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</si>
  <si>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</si>
  <si>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</si>
  <si>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</si>
  <si>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</si>
  <si>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</si>
  <si>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</si>
  <si>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</si>
  <si>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</si>
  <si>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</si>
  <si>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</si>
  <si>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</si>
  <si>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</si>
  <si>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</si>
  <si>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</si>
  <si>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</si>
  <si>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</si>
  <si>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</si>
  <si>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</si>
  <si>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</si>
  <si>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</si>
  <si>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</si>
  <si>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</si>
  <si>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</si>
  <si>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</si>
  <si>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</si>
  <si>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</si>
  <si>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</si>
  <si>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</si>
  <si>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</si>
  <si>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</si>
  <si>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</si>
  <si>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</si>
  <si>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</si>
  <si>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</si>
  <si>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</si>
  <si>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</si>
  <si>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</si>
  <si>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</si>
  <si>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</si>
  <si>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</si>
  <si>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</si>
  <si>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</si>
  <si>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</si>
  <si>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</si>
  <si>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</si>
  <si>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</si>
  <si>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</si>
  <si>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</si>
  <si>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</si>
  <si>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</si>
  <si>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</si>
  <si>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</si>
  <si>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</si>
  <si>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</si>
  <si>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</si>
  <si>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</si>
  <si>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</si>
  <si>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</si>
  <si>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</si>
  <si>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</si>
  <si>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</si>
  <si>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</si>
  <si>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</si>
  <si>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</si>
  <si>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</si>
  <si>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</si>
  <si>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</si>
  <si>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</si>
  <si>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</si>
  <si>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</si>
  <si>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</si>
  <si>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</si>
  <si>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</si>
  <si>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</si>
  <si>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</si>
  <si>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</si>
  <si>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</si>
  <si>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</si>
  <si>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</si>
  <si>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</si>
  <si>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</si>
  <si>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</si>
  <si>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</si>
  <si>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</si>
  <si>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</si>
  <si>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</si>
  <si>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</si>
  <si>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</si>
  <si>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</si>
  <si>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</si>
  <si>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</si>
  <si>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</si>
  <si>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</si>
  <si>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</si>
  <si>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</si>
  <si>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</si>
  <si>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</si>
  <si>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</si>
  <si>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</si>
  <si>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</si>
  <si>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</si>
  <si>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</si>
  <si>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</si>
  <si>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</si>
  <si>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</si>
  <si>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</si>
  <si>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</si>
  <si>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</si>
  <si>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</si>
  <si>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</si>
  <si>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</si>
  <si>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</si>
  <si>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</si>
  <si>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</si>
  <si>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</si>
  <si>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</si>
  <si>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</si>
  <si>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</si>
  <si>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</si>
  <si>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</si>
  <si>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</si>
  <si>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</si>
  <si>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</si>
  <si>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</si>
  <si>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</si>
  <si>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</si>
  <si>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</si>
  <si>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</si>
  <si>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</si>
  <si>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</si>
  <si>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</si>
  <si>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</si>
  <si>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</si>
  <si>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</si>
  <si>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</si>
  <si>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</si>
  <si>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</si>
  <si>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</si>
  <si>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</si>
  <si>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</si>
  <si>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</si>
  <si>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</si>
  <si>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</si>
  <si>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</si>
  <si>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</si>
  <si>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</si>
  <si>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</si>
  <si>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</si>
  <si>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</si>
  <si>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</si>
  <si>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</si>
  <si>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</si>
  <si>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</si>
  <si>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</si>
  <si>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</si>
  <si>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</si>
  <si>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</si>
  <si>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</si>
  <si>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</si>
  <si>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</si>
  <si>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</si>
  <si>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</si>
  <si>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</si>
  <si>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</si>
  <si>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</si>
  <si>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</si>
  <si>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</si>
  <si>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</si>
  <si>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</si>
  <si>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</si>
  <si>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</si>
  <si>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</si>
  <si>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</si>
  <si>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</si>
  <si>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</si>
  <si>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</si>
  <si>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</si>
  <si>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</si>
  <si>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</si>
  <si>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</si>
  <si>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</si>
  <si>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</si>
  <si>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</si>
  <si>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</si>
  <si>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</si>
  <si>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</si>
  <si>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</si>
  <si>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</si>
  <si>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</si>
  <si>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</si>
  <si>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</si>
  <si>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</si>
  <si>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</si>
  <si>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</si>
  <si>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</si>
  <si>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</si>
  <si>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</si>
  <si>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</si>
  <si>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</si>
  <si>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</si>
  <si>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</si>
  <si>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</si>
  <si>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</si>
  <si>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</si>
  <si>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</si>
  <si>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</si>
  <si>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</si>
  <si>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</si>
  <si>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</si>
  <si>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</si>
  <si>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</si>
  <si>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</si>
  <si>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</si>
  <si>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</si>
  <si>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</si>
  <si>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</si>
  <si>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</si>
  <si>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</si>
  <si>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</si>
  <si>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</si>
  <si>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</si>
  <si>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</si>
  <si>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</si>
  <si>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</si>
  <si>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</si>
  <si>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</si>
  <si>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</si>
  <si>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</si>
  <si>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</si>
  <si>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</si>
  <si>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</si>
  <si>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</si>
  <si>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</si>
  <si>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</si>
  <si>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</si>
  <si>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</si>
  <si>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</si>
  <si>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</si>
  <si>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</si>
  <si>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</si>
  <si>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</si>
  <si>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</si>
  <si>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</si>
  <si>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</si>
  <si>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</si>
  <si>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</si>
  <si>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</si>
  <si>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</si>
  <si>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</si>
  <si>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</si>
  <si>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</si>
  <si>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</si>
  <si>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</si>
  <si>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</si>
  <si>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</si>
  <si>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</si>
  <si>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</si>
  <si>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</si>
  <si>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</si>
  <si>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</si>
  <si>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</si>
  <si>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</si>
  <si>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</si>
  <si>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</si>
  <si>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</si>
  <si>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</si>
  <si>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</si>
  <si>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</si>
  <si>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</si>
  <si>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</si>
  <si>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</si>
  <si>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</si>
  <si>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</si>
  <si>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</si>
  <si>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</si>
  <si>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</si>
  <si>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</si>
  <si>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</si>
  <si>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</si>
  <si>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</si>
  <si>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</si>
  <si>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</si>
  <si>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</si>
  <si>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</si>
  <si>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</si>
  <si>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</si>
  <si>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</si>
  <si>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</si>
  <si>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</si>
  <si>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</si>
  <si>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</si>
  <si>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</si>
  <si>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</si>
  <si>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</si>
  <si>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</si>
  <si>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</si>
  <si>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</si>
  <si>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</si>
  <si>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</si>
  <si>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</si>
  <si>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</si>
  <si>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</si>
  <si>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</si>
  <si>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</si>
  <si>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</si>
  <si>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</si>
  <si>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</si>
  <si>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</si>
  <si>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</si>
  <si>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</si>
  <si>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</si>
  <si>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</si>
  <si>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</si>
  <si>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</si>
  <si>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</si>
  <si>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</si>
  <si>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</si>
  <si>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</si>
  <si>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</si>
  <si>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</si>
  <si>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</si>
  <si>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</si>
  <si>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</si>
  <si>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</si>
  <si>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</si>
  <si>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</si>
  <si>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</si>
  <si>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</si>
  <si>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</si>
  <si>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</si>
  <si>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</si>
  <si>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</si>
  <si>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</si>
  <si>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</si>
  <si>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</si>
  <si>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</si>
  <si>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</si>
  <si>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</si>
  <si>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</si>
  <si>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</si>
  <si>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</si>
  <si>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</si>
  <si>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</si>
  <si>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</si>
  <si>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</si>
  <si>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</si>
  <si>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</si>
  <si>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</si>
  <si>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</si>
  <si>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</si>
  <si>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</si>
  <si>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</si>
  <si>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</si>
  <si>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</si>
  <si>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</si>
  <si>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</si>
  <si>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</si>
  <si>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</si>
  <si>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</si>
  <si>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</si>
  <si>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</si>
  <si>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</si>
  <si>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</si>
  <si>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</si>
  <si>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</si>
  <si>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</si>
  <si>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</si>
  <si>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</si>
  <si>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</si>
  <si>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</si>
  <si>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</si>
  <si>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</si>
  <si>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</si>
  <si>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</si>
  <si>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</si>
  <si>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</si>
  <si>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</si>
  <si>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</si>
  <si>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</si>
  <si>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</si>
  <si>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</si>
  <si>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</si>
  <si>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</si>
  <si>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</si>
  <si>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</si>
  <si>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</si>
  <si>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</si>
  <si>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</si>
  <si>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</si>
  <si>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</si>
  <si>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</si>
  <si>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</si>
  <si>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</si>
  <si>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</si>
  <si>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</si>
  <si>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</si>
  <si>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</si>
  <si>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</si>
  <si>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</si>
  <si>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</si>
  <si>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</si>
  <si>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</si>
  <si>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</si>
  <si>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</si>
  <si>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</si>
  <si>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</si>
  <si>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</si>
  <si>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</si>
  <si>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</si>
  <si>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</si>
  <si>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</si>
  <si>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</si>
  <si>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</si>
  <si>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</si>
  <si>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</si>
  <si>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</si>
  <si>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</si>
  <si>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</si>
  <si>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</si>
  <si>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</si>
  <si>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</si>
  <si>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</si>
  <si>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</si>
  <si>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</si>
  <si>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</si>
  <si>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</si>
  <si>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</si>
  <si>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</si>
  <si>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</si>
  <si>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</si>
  <si>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</si>
  <si>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</si>
  <si>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</si>
  <si>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</si>
  <si>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</si>
  <si>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</si>
  <si>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</si>
  <si>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</si>
  <si>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</si>
  <si>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</si>
  <si>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</si>
  <si>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</si>
  <si>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</si>
  <si>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</si>
  <si>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</si>
  <si>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</si>
  <si>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</si>
  <si>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</si>
  <si>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</si>
  <si>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</si>
  <si>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</si>
  <si>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</si>
  <si>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</si>
  <si>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</si>
  <si>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</si>
  <si>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</si>
  <si>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</si>
  <si>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</si>
  <si>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</si>
  <si>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</si>
  <si>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</si>
  <si>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</si>
  <si>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</si>
  <si>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</si>
  <si>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</si>
  <si>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</si>
  <si>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</si>
  <si>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</si>
  <si>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</si>
  <si>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</si>
  <si>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</si>
  <si>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</si>
  <si>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</si>
  <si>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</si>
  <si>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</si>
  <si>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</si>
  <si>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</si>
  <si>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</si>
  <si>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</si>
  <si>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</si>
  <si>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</si>
  <si>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</si>
  <si>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</si>
  <si>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</si>
  <si>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</si>
  <si>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</si>
  <si>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</si>
  <si>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</si>
  <si>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</si>
  <si>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</si>
  <si>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</si>
  <si>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</si>
  <si>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</si>
  <si>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</si>
  <si>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</si>
  <si>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</si>
  <si>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</si>
  <si>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</si>
  <si>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</si>
  <si>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</si>
  <si>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</si>
  <si>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</si>
  <si>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</si>
  <si>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</si>
  <si>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</si>
  <si>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</si>
  <si>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</si>
  <si>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</si>
  <si>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</si>
  <si>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</si>
  <si>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</si>
  <si>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</si>
  <si>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</si>
  <si>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</si>
  <si>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</si>
  <si>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</si>
  <si>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</si>
  <si>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</si>
  <si>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</si>
  <si>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</si>
  <si>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</si>
  <si>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</si>
  <si>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</si>
  <si>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</si>
  <si>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</si>
  <si>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</si>
  <si>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</si>
  <si>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</si>
  <si>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</si>
  <si>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</si>
  <si>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</si>
  <si>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</si>
  <si>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</si>
  <si>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</si>
  <si>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</si>
  <si>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</si>
  <si>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</si>
  <si>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</si>
  <si>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</si>
  <si>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</si>
  <si>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</si>
  <si>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</si>
  <si>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</si>
  <si>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</si>
  <si>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</si>
  <si>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</si>
  <si>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</si>
  <si>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</si>
  <si>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</si>
  <si>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</si>
  <si>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</si>
  <si>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</si>
  <si>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</si>
  <si>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</si>
  <si>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</si>
  <si>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</si>
  <si>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</si>
  <si>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</si>
  <si>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</si>
  <si>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</si>
  <si>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</si>
  <si>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</si>
  <si>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</si>
  <si>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</si>
  <si>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</si>
  <si>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</si>
  <si>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</si>
  <si>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</si>
  <si>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</si>
  <si>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</si>
  <si>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</si>
  <si>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</si>
  <si>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</si>
  <si>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</si>
  <si>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</si>
  <si>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</si>
  <si>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</si>
  <si>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</si>
  <si>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</si>
  <si>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</si>
  <si>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</si>
  <si>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</si>
  <si>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</si>
  <si>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</si>
  <si>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</si>
  <si>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</si>
  <si>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</si>
  <si>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</si>
  <si>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</si>
  <si>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</si>
  <si>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</si>
  <si>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</si>
  <si>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</si>
  <si>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</si>
  <si>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</si>
  <si>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</si>
  <si>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</si>
  <si>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</si>
  <si>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</si>
  <si>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</si>
  <si>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</si>
  <si>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</si>
  <si>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</si>
  <si>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</si>
  <si>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</si>
  <si>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</si>
  <si>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</si>
  <si>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</si>
  <si>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</si>
  <si>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</si>
  <si>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</si>
  <si>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</si>
  <si>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</si>
  <si>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</si>
  <si>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</si>
  <si>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</si>
  <si>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</si>
  <si>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</si>
  <si>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</si>
  <si>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</si>
  <si>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</si>
  <si>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</si>
  <si>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</si>
  <si>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</si>
  <si>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</si>
  <si>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</si>
  <si>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</si>
  <si>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</si>
  <si>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</si>
  <si>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</si>
  <si>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</si>
  <si>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</si>
  <si>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</si>
  <si>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</si>
  <si>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</si>
  <si>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</si>
  <si>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</si>
  <si>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</si>
  <si>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</si>
  <si>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</si>
  <si>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</si>
  <si>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</si>
  <si>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</si>
  <si>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</si>
  <si>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</si>
  <si>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</si>
  <si>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</si>
  <si>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</si>
  <si>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</si>
  <si>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</si>
  <si>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</si>
  <si>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</si>
  <si>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</si>
  <si>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</si>
  <si>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</si>
  <si>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</si>
  <si>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</si>
  <si>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</si>
  <si>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</si>
  <si>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</si>
  <si>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</si>
  <si>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</si>
  <si>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</si>
  <si>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</si>
  <si>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</si>
  <si>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</si>
  <si>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</si>
  <si>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</si>
  <si>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</si>
  <si>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</si>
  <si>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</si>
  <si>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</si>
  <si>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</si>
  <si>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</si>
  <si>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</si>
  <si>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</si>
  <si>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</si>
  <si>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</si>
  <si>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</si>
  <si>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</si>
  <si>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</si>
  <si>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</si>
  <si>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</si>
  <si>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</si>
  <si>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</si>
  <si>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</si>
  <si>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</si>
  <si>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</si>
  <si>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</si>
  <si>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</si>
  <si>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</si>
  <si>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</si>
  <si>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</si>
  <si>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</si>
  <si>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</si>
  <si>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</si>
  <si>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</si>
  <si>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</si>
  <si>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</si>
  <si>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</si>
  <si>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</si>
  <si>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</si>
  <si>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</si>
  <si>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</si>
  <si>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</si>
  <si>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</si>
  <si>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</si>
  <si>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</si>
  <si>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</si>
  <si>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</si>
  <si>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</si>
  <si>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</si>
  <si>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</si>
  <si>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</si>
  <si>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</si>
  <si>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</si>
  <si>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</si>
  <si>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</si>
  <si>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</si>
  <si>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</si>
  <si>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</si>
  <si>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</si>
  <si>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</si>
  <si>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</si>
  <si>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</si>
  <si>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</si>
  <si>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</si>
  <si>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</si>
  <si>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</si>
  <si>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</si>
  <si>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</si>
  <si>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</si>
  <si>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</si>
  <si>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</si>
  <si>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</si>
  <si>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</si>
  <si>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</si>
  <si>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</si>
  <si>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</si>
  <si>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</si>
  <si>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</si>
  <si>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</si>
  <si>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</si>
  <si>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</si>
  <si>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</si>
  <si>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</si>
  <si>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</si>
  <si>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</si>
  <si>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</si>
  <si>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</si>
  <si>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</si>
  <si>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</si>
  <si>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</si>
  <si>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</si>
  <si>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</si>
  <si>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</si>
  <si>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</si>
  <si>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</si>
  <si>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</si>
  <si>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</si>
  <si>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</si>
  <si>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</si>
  <si>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</si>
  <si>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</si>
  <si>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</si>
  <si>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</si>
  <si>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</si>
  <si>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</si>
  <si>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</si>
  <si>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</si>
  <si>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</si>
  <si>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</si>
  <si>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</si>
  <si>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</si>
  <si>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</si>
  <si>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</si>
  <si>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</si>
  <si>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</si>
  <si>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</si>
  <si>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</si>
  <si>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</si>
  <si>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</si>
  <si>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</si>
  <si>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</si>
  <si>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</si>
  <si>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</si>
  <si>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</si>
  <si>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</si>
  <si>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</si>
  <si>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</si>
  <si>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</si>
  <si>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</si>
  <si>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</si>
  <si>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</si>
  <si>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</si>
  <si>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</si>
  <si>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</si>
  <si>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</si>
  <si>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</si>
  <si>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</si>
  <si>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</si>
  <si>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</si>
  <si>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</si>
  <si>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</si>
  <si>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</si>
  <si>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</si>
  <si>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</si>
  <si>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</si>
  <si>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</si>
  <si>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</si>
  <si>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</si>
  <si>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</si>
  <si>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</si>
  <si>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</si>
  <si>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</si>
  <si>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</si>
  <si>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</si>
  <si>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</si>
  <si>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</si>
  <si>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</si>
  <si>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</si>
  <si>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</si>
  <si>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</si>
  <si>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</si>
  <si>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</si>
  <si>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</si>
  <si>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</si>
  <si>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</si>
  <si>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</si>
  <si>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</si>
  <si>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</si>
  <si>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</si>
  <si>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</si>
  <si>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</si>
  <si>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</si>
  <si>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</si>
  <si>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</si>
  <si>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</si>
  <si>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</si>
  <si>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</si>
  <si>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</si>
  <si>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</si>
  <si>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</si>
  <si>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</si>
  <si>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</si>
  <si>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</si>
  <si>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</si>
  <si>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</si>
  <si>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</si>
  <si>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</si>
  <si>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</si>
  <si>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</si>
  <si>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</si>
  <si>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</si>
  <si>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</si>
  <si>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</si>
  <si>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</si>
  <si>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</si>
  <si>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</si>
  <si>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</si>
  <si>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</si>
  <si>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</si>
  <si>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</si>
  <si>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</si>
  <si>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</si>
  <si>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</si>
  <si>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</si>
  <si>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</si>
  <si>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</si>
  <si>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</si>
  <si>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</si>
  <si>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</si>
  <si>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</si>
  <si>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</si>
  <si>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</si>
  <si>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</si>
  <si>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</si>
  <si>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</si>
  <si>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</si>
  <si>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</si>
  <si>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</si>
  <si>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</si>
  <si>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</si>
  <si>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</si>
  <si>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</si>
  <si>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</si>
  <si>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</si>
  <si>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</si>
  <si>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</si>
  <si>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</si>
  <si>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</si>
  <si>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</si>
  <si>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</si>
  <si>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</si>
  <si>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</si>
  <si>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</si>
  <si>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</si>
  <si>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</si>
  <si>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</si>
  <si>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</si>
  <si>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</si>
  <si>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</si>
  <si>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</si>
  <si>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</si>
  <si>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</si>
  <si>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</si>
  <si>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</si>
  <si>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</si>
  <si>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</si>
  <si>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</si>
  <si>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</si>
  <si>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</si>
  <si>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</si>
  <si>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</si>
  <si>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</si>
  <si>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</si>
  <si>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</si>
  <si>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</si>
  <si>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</si>
  <si>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</si>
  <si>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</si>
  <si>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</si>
  <si>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</si>
  <si>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</si>
  <si>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</si>
  <si>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</si>
  <si>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</si>
  <si>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</si>
  <si>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</si>
  <si>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</si>
  <si>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</si>
  <si>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</si>
  <si>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</si>
  <si>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</si>
  <si>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</si>
  <si>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</si>
  <si>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</si>
  <si>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</si>
  <si>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</si>
  <si>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</si>
  <si>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</si>
  <si>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</si>
  <si>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</si>
  <si>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</si>
  <si>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</si>
  <si>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</si>
  <si>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</si>
  <si>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</si>
  <si>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</si>
  <si>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</si>
  <si>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</si>
  <si>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</si>
  <si>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</si>
  <si>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</si>
  <si>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</si>
  <si>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</si>
  <si>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</si>
  <si>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</si>
  <si>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</si>
  <si>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</si>
  <si>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</si>
  <si>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</si>
  <si>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</si>
  <si>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</si>
  <si>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</si>
  <si>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</si>
  <si>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</si>
  <si>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</si>
  <si>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</si>
  <si>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</si>
  <si>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</si>
  <si>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</si>
  <si>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</si>
  <si>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</si>
  <si>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</si>
  <si>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</si>
  <si>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</si>
  <si>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</si>
  <si>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</si>
  <si>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</si>
  <si>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</si>
  <si>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</si>
  <si>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</si>
  <si>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</si>
  <si>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</si>
  <si>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</si>
  <si>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</si>
  <si>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</si>
  <si>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</si>
  <si>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</si>
  <si>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</si>
  <si>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</si>
  <si>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</si>
  <si>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</si>
  <si>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</si>
  <si>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</si>
  <si>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</si>
  <si>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</si>
  <si>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</si>
  <si>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</si>
  <si>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</si>
  <si>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</si>
  <si>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</si>
  <si>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</si>
  <si>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</si>
  <si>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</si>
  <si>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</si>
  <si>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</si>
  <si>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</si>
  <si>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</si>
  <si>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</si>
  <si>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</si>
  <si>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</si>
  <si>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</si>
  <si>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</si>
  <si>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</si>
  <si>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</si>
  <si>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</si>
  <si>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</si>
  <si>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</si>
  <si>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</si>
  <si>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</si>
  <si>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</si>
  <si>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</si>
  <si>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</si>
  <si>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</si>
  <si>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</si>
  <si>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</si>
  <si>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</si>
  <si>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</si>
  <si>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</si>
  <si>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</si>
  <si>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</si>
  <si>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</si>
  <si>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</si>
  <si>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</si>
  <si>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</si>
  <si>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</si>
  <si>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</si>
  <si>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</si>
  <si>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</si>
  <si>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</si>
  <si>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</si>
  <si>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</si>
  <si>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</si>
  <si>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</si>
  <si>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</si>
  <si>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</si>
  <si>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</si>
  <si>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</si>
  <si>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</si>
  <si>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</si>
  <si>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</si>
  <si>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</si>
  <si>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</si>
  <si>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</si>
  <si>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</si>
  <si>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</si>
  <si>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</si>
  <si>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</si>
  <si>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</si>
  <si>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</si>
  <si>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</si>
  <si>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</si>
  <si>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</si>
  <si>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</si>
  <si>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</si>
  <si>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</si>
  <si>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</si>
  <si>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</si>
  <si>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</si>
  <si>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</si>
  <si>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</si>
  <si>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</si>
  <si>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</si>
  <si>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</si>
  <si>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</si>
  <si>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</si>
  <si>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</si>
  <si>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</si>
  <si>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</si>
  <si>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</si>
  <si>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</si>
  <si>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</si>
  <si>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</si>
  <si>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</si>
  <si>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</si>
  <si>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</si>
  <si>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</si>
  <si>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</si>
  <si>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</si>
  <si>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</si>
  <si>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</si>
  <si>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</si>
  <si>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</si>
  <si>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</si>
  <si>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</si>
  <si>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</si>
  <si>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</si>
  <si>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</si>
  <si>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</si>
  <si>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</si>
  <si>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</si>
  <si>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</si>
  <si>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</si>
  <si>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</si>
  <si>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</si>
  <si>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</si>
  <si>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</si>
  <si>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</si>
  <si>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</si>
  <si>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</si>
  <si>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</si>
  <si>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</si>
  <si>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</si>
  <si>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</si>
  <si>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</si>
  <si>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</si>
  <si>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</si>
  <si>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</si>
  <si>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</si>
  <si>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</si>
  <si>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</si>
  <si>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</si>
  <si>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</si>
  <si>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</si>
  <si>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</si>
  <si>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</si>
  <si>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</si>
  <si>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</si>
  <si>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</si>
  <si>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</si>
  <si>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</si>
  <si>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</si>
  <si>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</si>
  <si>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</si>
  <si>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</si>
  <si>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</si>
  <si>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</si>
  <si>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</si>
  <si>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</si>
  <si>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</si>
  <si>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</si>
  <si>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</si>
  <si>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</si>
  <si>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</si>
  <si>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</si>
  <si>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</si>
  <si>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</si>
  <si>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</si>
  <si>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</si>
  <si>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</si>
  <si>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</si>
  <si>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</si>
  <si>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</si>
  <si>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</si>
  <si>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</si>
  <si>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</si>
  <si>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</si>
  <si>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</si>
  <si>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</si>
  <si>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</si>
  <si>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</si>
  <si>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</si>
  <si>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</si>
  <si>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</si>
  <si>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</si>
  <si>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</si>
  <si>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</si>
  <si>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</si>
  <si>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</si>
  <si>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</si>
  <si>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</si>
  <si>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</si>
  <si>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</si>
  <si>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</si>
  <si>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</si>
  <si>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</si>
  <si>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</si>
  <si>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</si>
  <si>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</si>
  <si>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</si>
  <si>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</si>
  <si>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</si>
  <si>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</si>
  <si>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</si>
  <si>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</si>
  <si>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</si>
  <si>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</si>
  <si>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</si>
  <si>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</si>
  <si>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</si>
  <si>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</si>
  <si>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</si>
  <si>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</si>
  <si>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</si>
  <si>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</si>
  <si>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</si>
  <si>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</si>
  <si>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</si>
  <si>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</si>
  <si>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</si>
  <si>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</si>
  <si>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</si>
  <si>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</si>
  <si>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</si>
  <si>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</si>
  <si>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</si>
  <si>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</si>
  <si>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</si>
  <si>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</si>
  <si>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</si>
  <si>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</si>
  <si>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</si>
  <si>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</si>
  <si>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</si>
  <si>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</si>
  <si>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</si>
  <si>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</si>
  <si>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</si>
  <si>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</si>
  <si>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</si>
  <si>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</si>
  <si>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</si>
  <si>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</si>
  <si>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</si>
  <si>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</si>
  <si>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</si>
  <si>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</si>
  <si>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</si>
  <si>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</si>
  <si>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</si>
  <si>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</si>
  <si>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</si>
  <si>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</si>
  <si>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</si>
  <si>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</si>
  <si>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</si>
  <si>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</si>
  <si>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</si>
  <si>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</si>
  <si>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</si>
  <si>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</si>
  <si>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</si>
  <si>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</si>
  <si>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</si>
  <si>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</si>
  <si>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</si>
  <si>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</si>
  <si>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</si>
  <si>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</si>
  <si>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</si>
  <si>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</si>
  <si>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</si>
  <si>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</si>
  <si>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</si>
  <si>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</si>
  <si>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</si>
  <si>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</si>
  <si>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</si>
  <si>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</si>
  <si>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</si>
  <si>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</si>
  <si>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</si>
  <si>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</si>
  <si>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</si>
  <si>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</si>
  <si>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</si>
  <si>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</si>
  <si>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</si>
  <si>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</si>
  <si>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</si>
  <si>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</si>
  <si>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</si>
  <si>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</si>
  <si>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</si>
  <si>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</si>
  <si>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</si>
  <si>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</si>
  <si>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</si>
  <si>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</si>
  <si>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</si>
  <si>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</si>
  <si>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</si>
  <si>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</si>
  <si>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</si>
  <si>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</si>
  <si>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</si>
  <si>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</si>
  <si>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</si>
  <si>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</si>
  <si>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</si>
  <si>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</si>
  <si>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</si>
  <si>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</si>
  <si>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</si>
  <si>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</si>
  <si>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</si>
  <si>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</si>
  <si>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</si>
  <si>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</si>
  <si>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</si>
  <si>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</si>
  <si>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</si>
  <si>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</si>
  <si>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</si>
  <si>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</si>
  <si>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</si>
  <si>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</si>
  <si>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</si>
  <si>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</si>
  <si>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</si>
  <si>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</si>
  <si>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</si>
  <si>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</si>
  <si>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</si>
  <si>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</si>
  <si>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</si>
  <si>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</si>
  <si>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</si>
  <si>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</si>
  <si>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</si>
  <si>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</si>
  <si>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</si>
  <si>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</si>
  <si>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</si>
  <si>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</si>
  <si>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</si>
  <si>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</si>
  <si>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</si>
  <si>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</si>
  <si>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</si>
  <si>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</si>
  <si>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</si>
  <si>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</si>
  <si>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</si>
  <si>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</si>
  <si>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</si>
  <si>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</si>
  <si>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</si>
  <si>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</si>
  <si>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</si>
  <si>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</si>
  <si>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</si>
  <si>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</si>
  <si>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</si>
  <si>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</si>
  <si>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</si>
  <si>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</si>
  <si>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</si>
  <si>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</si>
  <si>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</si>
  <si>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</si>
  <si>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</si>
  <si>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</si>
  <si>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</si>
  <si>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</si>
  <si>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</si>
  <si>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</si>
  <si>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</si>
  <si>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</si>
  <si>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</si>
  <si>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</si>
  <si>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</si>
  <si>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</si>
  <si>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</si>
  <si>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</si>
  <si>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</si>
  <si>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</si>
  <si>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</si>
  <si>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</si>
  <si>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</si>
  <si>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</si>
  <si>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</si>
  <si>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</si>
  <si>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</si>
  <si>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</si>
  <si>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</si>
  <si>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</si>
  <si>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</si>
  <si>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</si>
  <si>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</si>
  <si>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</si>
  <si>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</si>
  <si>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</si>
  <si>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</si>
  <si>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</si>
  <si>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</si>
  <si>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</si>
  <si>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</si>
  <si>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</si>
  <si>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</si>
  <si>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</si>
  <si>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</si>
  <si>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</si>
  <si>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</si>
  <si>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</si>
  <si>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</si>
  <si>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</si>
  <si>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</si>
  <si>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</si>
  <si>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</si>
  <si>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</si>
  <si>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</si>
  <si>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</si>
  <si>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</si>
  <si>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</si>
  <si>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</si>
  <si>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</si>
  <si>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</si>
  <si>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</si>
  <si>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</si>
  <si>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</si>
  <si>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</si>
  <si>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</si>
  <si>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</si>
  <si>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</si>
  <si>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</si>
  <si>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</si>
  <si>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</si>
  <si>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</si>
  <si>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</si>
  <si>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</si>
  <si>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</si>
  <si>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</si>
  <si>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</si>
  <si>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</si>
  <si>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</si>
  <si>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</si>
  <si>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</si>
  <si>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</si>
  <si>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</si>
  <si>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</si>
  <si>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</si>
  <si>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</si>
  <si>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</si>
  <si>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</si>
  <si>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</si>
  <si>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</si>
  <si>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</si>
  <si>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</si>
  <si>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</si>
  <si>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</si>
  <si>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</si>
  <si>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</si>
  <si>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</si>
  <si>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</si>
  <si>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</si>
  <si>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</si>
  <si>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</si>
  <si>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</si>
  <si>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</si>
  <si>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</si>
  <si>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</si>
  <si>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</si>
  <si>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</si>
  <si>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</si>
  <si>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</si>
  <si>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</si>
  <si>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</si>
  <si>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</si>
  <si>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</si>
  <si>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</si>
  <si>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</si>
  <si>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</si>
  <si>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</si>
  <si>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</si>
  <si>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</si>
  <si>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</si>
  <si>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</si>
  <si>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</si>
  <si>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</si>
  <si>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</si>
  <si>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</si>
  <si>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</si>
  <si>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</si>
  <si>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</si>
  <si>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</si>
  <si>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</si>
  <si>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</si>
  <si>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</si>
  <si>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</si>
  <si>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</si>
  <si>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</si>
  <si>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</si>
  <si>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</si>
  <si>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</si>
  <si>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</si>
  <si>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</si>
  <si>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</si>
  <si>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</si>
  <si>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</si>
  <si>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</si>
  <si>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</si>
  <si>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</si>
  <si>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</si>
  <si>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</si>
  <si>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</si>
  <si>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</si>
  <si>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</si>
  <si>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</si>
  <si>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</si>
  <si>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</si>
  <si>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</si>
  <si>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</si>
  <si>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</si>
  <si>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</si>
  <si>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</si>
  <si>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</si>
  <si>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</si>
  <si>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</si>
  <si>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</si>
  <si>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</si>
  <si>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</si>
  <si>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</si>
  <si>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</si>
  <si>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</si>
  <si>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</si>
  <si>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</si>
  <si>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</si>
  <si>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</si>
  <si>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</si>
  <si>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</si>
  <si>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</si>
  <si>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</si>
  <si>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</si>
  <si>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</si>
  <si>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</si>
  <si>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</si>
  <si>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</si>
  <si>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</si>
  <si>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</si>
  <si>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</si>
  <si>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</si>
  <si>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</si>
  <si>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</si>
  <si>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</si>
  <si>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</si>
  <si>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</si>
  <si>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</si>
  <si>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</si>
  <si>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</si>
  <si>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</si>
  <si>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</si>
  <si>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</si>
  <si>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</si>
  <si>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</si>
  <si>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</si>
  <si>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</si>
  <si>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</si>
  <si>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</si>
  <si>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</si>
  <si>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</si>
  <si>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</si>
  <si>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</si>
  <si>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</si>
  <si>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</si>
  <si>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</si>
  <si>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</si>
  <si>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</si>
  <si>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</si>
  <si>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</si>
  <si>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</si>
  <si>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</si>
  <si>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</si>
  <si>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</si>
  <si>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</si>
  <si>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</si>
  <si>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</si>
  <si>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</si>
  <si>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</si>
  <si>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</si>
  <si>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</si>
  <si>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</si>
  <si>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</si>
  <si>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</si>
  <si>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</si>
  <si>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</si>
  <si>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</si>
  <si>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</si>
  <si>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</si>
  <si>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</si>
  <si>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</si>
  <si>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</si>
  <si>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</si>
  <si>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</si>
  <si>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</si>
  <si>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</si>
  <si>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</si>
  <si>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</si>
  <si>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</si>
  <si>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</si>
  <si>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</si>
  <si>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</si>
  <si>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</si>
  <si>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</si>
  <si>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</si>
  <si>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</si>
  <si>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</si>
  <si>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</si>
  <si>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</si>
  <si>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</si>
  <si>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</si>
  <si>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</si>
  <si>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</si>
  <si>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</si>
  <si>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</si>
  <si>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</si>
  <si>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</si>
  <si>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</si>
  <si>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</si>
  <si>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</si>
  <si>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</si>
  <si>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</si>
  <si>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</si>
  <si>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</si>
  <si>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</si>
  <si>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</si>
  <si>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</si>
  <si>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</si>
  <si>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</si>
  <si>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</si>
  <si>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</si>
  <si>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</si>
  <si>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</si>
  <si>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</si>
  <si>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</si>
  <si>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</si>
  <si>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</si>
  <si>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</si>
  <si>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</si>
  <si>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</si>
  <si>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</si>
  <si>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</si>
  <si>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</si>
  <si>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</si>
  <si>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</si>
  <si>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</si>
  <si>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</si>
  <si>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</si>
  <si>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</si>
  <si>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</si>
  <si>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</si>
  <si>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</si>
  <si>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</si>
  <si>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</si>
  <si>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</si>
  <si>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</si>
  <si>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</si>
  <si>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</si>
  <si>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</si>
  <si>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</si>
  <si>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</si>
  <si>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</si>
  <si>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</si>
  <si>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</si>
  <si>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</si>
  <si>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</si>
  <si>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</si>
  <si>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</si>
  <si>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</si>
  <si>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</si>
  <si>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</si>
  <si>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</si>
  <si>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</si>
  <si>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</si>
  <si>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</si>
  <si>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</si>
  <si>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</si>
  <si>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</si>
  <si>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</si>
  <si>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</si>
  <si>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</si>
  <si>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</si>
  <si>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</si>
  <si>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</si>
  <si>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</si>
  <si>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</si>
  <si>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</si>
  <si>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</si>
  <si>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</si>
  <si>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</si>
  <si>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</si>
  <si>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</si>
  <si>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</si>
  <si>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</si>
  <si>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</si>
  <si>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</si>
  <si>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</si>
  <si>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</si>
  <si>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</si>
  <si>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</si>
  <si>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</si>
  <si>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</si>
  <si>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</si>
  <si>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</si>
  <si>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</si>
  <si>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</si>
  <si>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</si>
  <si>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</si>
  <si>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</si>
  <si>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</si>
  <si>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</si>
  <si>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</si>
  <si>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</si>
  <si>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</si>
  <si>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</si>
  <si>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</si>
  <si>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</si>
  <si>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</si>
  <si>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</si>
  <si>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</si>
  <si>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</si>
  <si>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</si>
  <si>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</si>
  <si>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</si>
  <si>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</si>
  <si>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</si>
  <si>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</si>
  <si>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</si>
  <si>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</si>
  <si>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</si>
  <si>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</si>
  <si>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</si>
  <si>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</si>
  <si>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</si>
  <si>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</si>
  <si>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</si>
  <si>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</si>
  <si>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</si>
  <si>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</si>
  <si>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</si>
  <si>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</si>
  <si>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</si>
  <si>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</si>
  <si>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</si>
  <si>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</si>
  <si>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</si>
  <si>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</si>
  <si>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</si>
  <si>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</si>
  <si>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</si>
  <si>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</si>
  <si>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</si>
  <si>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</si>
  <si>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</si>
  <si>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</si>
  <si>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</si>
  <si>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</si>
  <si>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</si>
  <si>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</si>
  <si>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</si>
  <si>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</si>
  <si>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</si>
  <si>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</si>
  <si>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</si>
  <si>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</si>
  <si>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</si>
  <si>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</si>
  <si>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</si>
  <si>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</si>
  <si>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</si>
  <si>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</si>
  <si>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</si>
  <si>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</si>
  <si>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</si>
  <si>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</si>
  <si>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</si>
  <si>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</si>
  <si>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</si>
  <si>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</si>
  <si>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</si>
  <si>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</si>
  <si>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</si>
  <si>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</si>
  <si>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</si>
  <si>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</si>
  <si>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</si>
  <si>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</si>
  <si>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</si>
  <si>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</si>
  <si>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</si>
  <si>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</si>
  <si>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</si>
  <si>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</si>
  <si>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</si>
  <si>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</si>
  <si>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</si>
  <si>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</si>
  <si>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</si>
  <si>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</si>
  <si>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</si>
  <si>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</si>
  <si>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</si>
  <si>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</si>
  <si>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</si>
  <si>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</si>
  <si>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</si>
  <si>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</si>
  <si>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</si>
  <si>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</si>
  <si>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</si>
  <si>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</si>
  <si>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</si>
  <si>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</si>
  <si>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</si>
  <si>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</si>
  <si>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</si>
  <si>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</si>
  <si>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</si>
  <si>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</si>
  <si>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</si>
  <si>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</si>
  <si>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</si>
  <si>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</si>
  <si>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</si>
  <si>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</si>
  <si>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</si>
  <si>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</si>
  <si>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</si>
  <si>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</si>
  <si>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</si>
  <si>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</si>
  <si>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</si>
  <si>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</si>
  <si>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</si>
  <si>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</si>
  <si>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</si>
  <si>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</si>
  <si>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</si>
  <si>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</si>
  <si>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</si>
  <si>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</si>
  <si>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</si>
  <si>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</si>
  <si>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</si>
  <si>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</si>
  <si>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</si>
  <si>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</si>
  <si>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</si>
  <si>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</si>
  <si>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</si>
  <si>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</si>
  <si>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</si>
  <si>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</si>
  <si>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</si>
  <si>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</si>
  <si>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</si>
  <si>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</si>
  <si>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</si>
  <si>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</si>
  <si>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</si>
  <si>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</si>
  <si>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</si>
  <si>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</si>
  <si>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</si>
  <si>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</si>
  <si>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</si>
  <si>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</si>
  <si>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</si>
  <si>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</si>
  <si>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</si>
  <si>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</si>
  <si>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</si>
  <si>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</si>
  <si>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</si>
  <si>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</si>
  <si>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</si>
  <si>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</si>
  <si>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</si>
  <si>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</si>
  <si>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</si>
  <si>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</si>
  <si>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</si>
  <si>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</si>
  <si>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</si>
  <si>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</si>
  <si>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</si>
  <si>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</si>
  <si>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</si>
  <si>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</si>
  <si>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</si>
  <si>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</si>
  <si>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</si>
  <si>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</si>
  <si>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</si>
  <si>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</si>
  <si>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</si>
  <si>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</si>
  <si>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</si>
  <si>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</si>
  <si>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</si>
  <si>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</si>
  <si>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</si>
  <si>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</si>
  <si>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</si>
  <si>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</si>
  <si>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</si>
  <si>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</si>
  <si>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</si>
  <si>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</si>
  <si>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</si>
  <si>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</si>
  <si>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</si>
  <si>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</si>
  <si>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</si>
  <si>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</si>
  <si>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</si>
  <si>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</si>
  <si>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</si>
  <si>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</si>
  <si>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</si>
  <si>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</si>
  <si>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</si>
  <si>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</si>
  <si>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</si>
  <si>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</si>
  <si>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</si>
  <si>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</si>
  <si>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</si>
  <si>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</si>
  <si>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</si>
  <si>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</si>
  <si>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</si>
  <si>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</si>
  <si>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</si>
  <si>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</si>
  <si>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</si>
  <si>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</si>
  <si>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</si>
  <si>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</si>
  <si>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</si>
  <si>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</si>
  <si>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</si>
  <si>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</si>
  <si>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</si>
  <si>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</si>
  <si>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</si>
  <si>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</si>
  <si>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</si>
  <si>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</si>
  <si>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</si>
  <si>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</si>
  <si>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</si>
  <si>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</si>
  <si>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</si>
  <si>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</si>
  <si>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</si>
  <si>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</si>
  <si>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</si>
  <si>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</si>
  <si>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</si>
  <si>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</si>
  <si>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</si>
  <si>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</si>
  <si>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</si>
  <si>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</si>
  <si>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</si>
  <si>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</si>
  <si>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</si>
  <si>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</si>
  <si>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</si>
  <si>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</si>
  <si>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</si>
  <si>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</si>
  <si>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</si>
  <si>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</si>
  <si>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</si>
  <si>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</si>
  <si>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</si>
  <si>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</si>
  <si>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</si>
  <si>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</si>
  <si>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</si>
  <si>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</si>
  <si>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</si>
  <si>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</si>
  <si>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</si>
  <si>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</si>
  <si>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</si>
  <si>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</si>
  <si>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</si>
  <si>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</si>
  <si>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</si>
  <si>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</si>
  <si>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</si>
  <si>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</si>
  <si>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</si>
  <si>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</si>
  <si>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</si>
  <si>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</si>
  <si>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</si>
  <si>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</si>
  <si>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</si>
  <si>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</si>
  <si>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</si>
  <si>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</si>
  <si>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</si>
  <si>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</si>
  <si>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</si>
  <si>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</si>
  <si>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</si>
  <si>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</si>
  <si>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</si>
  <si>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</si>
  <si>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</si>
  <si>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</si>
  <si>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</si>
  <si>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</si>
  <si>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</si>
  <si>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</si>
  <si>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</si>
  <si>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</si>
  <si>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</si>
  <si>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</si>
  <si>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</si>
  <si>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</si>
  <si>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</si>
  <si>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</si>
  <si>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</si>
  <si>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</si>
  <si>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</si>
  <si>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</si>
  <si>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</si>
  <si>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</si>
  <si>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</si>
  <si>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</si>
  <si>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</si>
  <si>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</si>
  <si>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</si>
  <si>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</si>
  <si>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</si>
  <si>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</si>
  <si>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</si>
  <si>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</si>
  <si>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</si>
  <si>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</si>
  <si>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</si>
  <si>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</si>
  <si>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</si>
  <si>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</si>
  <si>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</si>
  <si>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</si>
  <si>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</si>
  <si>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</si>
  <si>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</si>
  <si>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</si>
  <si>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</si>
  <si>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</si>
  <si>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</si>
  <si>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</si>
  <si>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</si>
  <si>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</si>
  <si>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</si>
  <si>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</si>
  <si>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</si>
  <si>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</si>
  <si>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</si>
  <si>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</si>
  <si>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</si>
  <si>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</si>
  <si>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</si>
  <si>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</si>
  <si>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</si>
  <si>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</si>
  <si>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</si>
  <si>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</si>
  <si>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</si>
  <si>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</si>
  <si>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</si>
  <si>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</si>
  <si>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</si>
  <si>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</si>
  <si>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</si>
  <si>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</si>
  <si>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</si>
  <si>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</si>
  <si>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</si>
  <si>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</si>
  <si>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</si>
  <si>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</si>
  <si>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</si>
  <si>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</si>
  <si>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</si>
  <si>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</si>
  <si>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</si>
  <si>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</si>
  <si>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</si>
  <si>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</si>
  <si>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</si>
  <si>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</si>
  <si>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</si>
  <si>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</si>
  <si>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</si>
  <si>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</si>
  <si>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</si>
  <si>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</si>
  <si>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</si>
  <si>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</si>
  <si>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</si>
  <si>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</si>
  <si>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</si>
  <si>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</si>
  <si>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</si>
  <si>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</si>
  <si>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</si>
  <si>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</si>
  <si>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</si>
  <si>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</si>
  <si>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</si>
  <si>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</si>
  <si>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</si>
  <si>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</si>
  <si>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</si>
  <si>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</si>
  <si>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</si>
  <si>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</si>
  <si>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</si>
  <si>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</si>
  <si>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</si>
  <si>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</si>
  <si>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</si>
  <si>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</si>
  <si>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</si>
  <si>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</si>
  <si>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</si>
  <si>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</si>
  <si>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</si>
  <si>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</si>
  <si>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</si>
  <si>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</si>
  <si>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</si>
  <si>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</si>
  <si>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</si>
  <si>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</si>
  <si>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</si>
  <si>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</si>
  <si>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</si>
  <si>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</si>
  <si>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</si>
  <si>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</si>
  <si>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</si>
  <si>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</si>
  <si>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</si>
  <si>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</si>
  <si>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</si>
  <si>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</si>
  <si>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</si>
  <si>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</si>
  <si>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</si>
  <si>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</si>
  <si>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</si>
  <si>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</si>
  <si>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</si>
  <si>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</si>
  <si>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</si>
  <si>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</si>
  <si>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</si>
  <si>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</si>
  <si>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</si>
  <si>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</si>
  <si>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</si>
  <si>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</si>
  <si>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</si>
  <si>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</si>
  <si>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</si>
  <si>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</si>
  <si>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</si>
  <si>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</si>
  <si>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</si>
  <si>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</si>
  <si>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</si>
  <si>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</si>
  <si>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</si>
  <si>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</si>
  <si>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</si>
  <si>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</si>
  <si>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</si>
  <si>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</si>
  <si>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</si>
  <si>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</si>
  <si>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</si>
  <si>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</si>
  <si>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</si>
  <si>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</si>
  <si>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</si>
  <si>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</si>
  <si>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</si>
  <si>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</si>
  <si>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</si>
  <si>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</si>
  <si>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</si>
  <si>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</si>
  <si>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</si>
  <si>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</si>
  <si>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</si>
  <si>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</si>
  <si>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</si>
  <si>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</si>
  <si>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</si>
  <si>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</si>
  <si>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</si>
  <si>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</si>
  <si>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</si>
  <si>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</si>
  <si>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</si>
  <si>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</si>
  <si>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</si>
  <si>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</si>
  <si>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</si>
  <si>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</si>
  <si>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</si>
  <si>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</si>
  <si>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</si>
  <si>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</si>
  <si>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</si>
  <si>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</si>
  <si>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</si>
  <si>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</si>
  <si>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</si>
  <si>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</si>
  <si>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</si>
  <si>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</si>
  <si>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</si>
  <si>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</si>
  <si>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</si>
  <si>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</si>
  <si>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</si>
  <si>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</si>
  <si>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</si>
  <si>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</si>
  <si>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</si>
  <si>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</si>
  <si>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</si>
  <si>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</si>
  <si>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</si>
  <si>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</si>
  <si>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</si>
  <si>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</si>
  <si>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</si>
  <si>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</si>
  <si>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</si>
  <si>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</si>
  <si>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</si>
  <si>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</si>
  <si>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</si>
  <si>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</si>
  <si>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</si>
  <si>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</si>
  <si>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</si>
  <si>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</si>
  <si>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</si>
  <si>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</si>
  <si>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</si>
  <si>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</si>
  <si>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</si>
  <si>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</si>
  <si>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</si>
  <si>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</si>
  <si>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</si>
  <si>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</si>
  <si>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</si>
  <si>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</si>
  <si>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</si>
  <si>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</si>
  <si>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</si>
  <si>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</si>
  <si>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</si>
  <si>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</si>
  <si>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</si>
  <si>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</si>
  <si>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</si>
  <si>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</si>
  <si>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</si>
  <si>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</si>
  <si>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</si>
  <si>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</si>
  <si>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</si>
  <si>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</si>
  <si>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</si>
  <si>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</si>
  <si>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</si>
  <si>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</si>
  <si>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</si>
  <si>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</si>
  <si>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</si>
  <si>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</si>
  <si>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</si>
  <si>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</si>
  <si>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</si>
  <si>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</si>
  <si>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</si>
  <si>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</si>
  <si>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</si>
  <si>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</si>
  <si>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</si>
  <si>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</si>
  <si>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</si>
  <si>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</si>
  <si>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</si>
  <si>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</si>
  <si>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</si>
  <si>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</si>
  <si>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</si>
  <si>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</si>
  <si>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</si>
  <si>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</si>
  <si>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</si>
  <si>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</si>
  <si>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</si>
  <si>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</si>
  <si>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</si>
  <si>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</si>
  <si>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</si>
  <si>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</si>
  <si>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</si>
  <si>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</si>
  <si>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</si>
  <si>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</si>
  <si>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</si>
  <si>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</si>
  <si>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</si>
  <si>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</si>
  <si>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</si>
  <si>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</si>
  <si>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</si>
  <si>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</si>
  <si>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</si>
  <si>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</si>
  <si>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</si>
  <si>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</si>
  <si>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</si>
  <si>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</si>
  <si>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</si>
  <si>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</si>
  <si>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</si>
  <si>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</si>
  <si>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</si>
  <si>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</si>
  <si>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</si>
  <si>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</si>
  <si>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</si>
  <si>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</si>
  <si>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</si>
  <si>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</si>
  <si>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</si>
  <si>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</si>
  <si>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</si>
  <si>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</si>
  <si>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</si>
  <si>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</si>
  <si>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</si>
  <si>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</si>
  <si>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</si>
  <si>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</si>
  <si>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</si>
  <si>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</si>
  <si>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</si>
  <si>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</si>
  <si>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</si>
  <si>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</si>
  <si>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</si>
  <si>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</si>
  <si>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</si>
  <si>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</si>
  <si>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</si>
  <si>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</si>
  <si>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</si>
  <si>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</si>
  <si>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</si>
  <si>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</si>
  <si>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</si>
  <si>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</si>
  <si>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</si>
  <si>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</si>
  <si>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</si>
  <si>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</si>
  <si>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</si>
  <si>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</si>
  <si>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</si>
  <si>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</si>
  <si>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</si>
  <si>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</si>
  <si>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</si>
  <si>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</si>
  <si>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</si>
  <si>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</si>
  <si>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</si>
  <si>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</si>
  <si>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</si>
  <si>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</si>
  <si>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</si>
  <si>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</si>
  <si>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</si>
  <si>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</si>
  <si>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</si>
  <si>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</si>
  <si>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</si>
  <si>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</si>
  <si>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</si>
  <si>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</si>
  <si>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</si>
  <si>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</si>
  <si>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</si>
  <si>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</si>
  <si>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</si>
  <si>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</si>
  <si>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</si>
  <si>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</si>
  <si>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</si>
  <si>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</si>
  <si>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</si>
  <si>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</si>
  <si>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</si>
  <si>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</si>
  <si>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</si>
  <si>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</si>
  <si>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</si>
  <si>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</si>
  <si>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</si>
  <si>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</si>
  <si>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</si>
  <si>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</si>
  <si>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</si>
  <si>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</si>
  <si>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</si>
  <si>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</si>
  <si>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</si>
  <si>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</si>
  <si>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</si>
  <si>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</si>
  <si>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</si>
  <si>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</si>
  <si>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</si>
  <si>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</si>
  <si>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</si>
  <si>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</si>
  <si>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</si>
  <si>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</si>
  <si>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</si>
  <si>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</si>
  <si>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</si>
  <si>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</si>
  <si>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</si>
  <si>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</si>
  <si>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</si>
  <si>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</si>
  <si>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</si>
  <si>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</si>
  <si>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</si>
  <si>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</si>
  <si>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</si>
  <si>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</si>
  <si>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</si>
  <si>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</si>
  <si>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</si>
  <si>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</si>
  <si>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</si>
  <si>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</si>
  <si>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</si>
  <si>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</si>
  <si>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</si>
  <si>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</si>
  <si>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</si>
  <si>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</si>
  <si>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</si>
  <si>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</si>
  <si>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</si>
  <si>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</si>
  <si>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</si>
  <si>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</si>
  <si>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</si>
  <si>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</si>
  <si>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</si>
  <si>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</si>
  <si>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</si>
  <si>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</si>
  <si>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</si>
  <si>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</si>
  <si>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</si>
  <si>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</si>
  <si>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</si>
  <si>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</si>
  <si>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</si>
  <si>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</si>
  <si>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</si>
  <si>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</si>
  <si>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</si>
  <si>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</si>
  <si>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</si>
  <si>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</si>
  <si>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</si>
  <si>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</si>
  <si>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</si>
  <si>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</si>
  <si>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</si>
  <si>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</si>
  <si>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</si>
  <si>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</si>
  <si>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</si>
  <si>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</si>
  <si>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</si>
  <si>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</si>
  <si>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</si>
  <si>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</si>
  <si>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</si>
  <si>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</si>
  <si>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</si>
  <si>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</si>
  <si>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</si>
  <si>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</si>
  <si>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</si>
  <si>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</si>
  <si>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</si>
  <si>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</si>
  <si>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</si>
  <si>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</si>
  <si>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</si>
  <si>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</si>
  <si>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</si>
  <si>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</si>
  <si>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</si>
  <si>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</si>
  <si>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</si>
  <si>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</si>
  <si>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</si>
  <si>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</si>
  <si>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</si>
  <si>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</si>
  <si>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</si>
  <si>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</si>
  <si>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</si>
  <si>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</si>
  <si>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</si>
  <si>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</si>
  <si>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</si>
  <si>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</si>
  <si>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</si>
  <si>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</si>
  <si>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</si>
  <si>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</si>
  <si>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</si>
  <si>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</si>
  <si>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</si>
  <si>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</si>
  <si>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</si>
  <si>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</si>
  <si>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</si>
  <si>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</si>
  <si>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</si>
  <si>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</si>
  <si>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</si>
  <si>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</si>
  <si>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</si>
  <si>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</si>
  <si>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</si>
  <si>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</si>
  <si>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</si>
  <si>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</si>
  <si>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</si>
  <si>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</si>
  <si>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</si>
  <si>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</si>
  <si>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</si>
  <si>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</si>
  <si>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</si>
  <si>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</si>
  <si>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</si>
  <si>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</si>
  <si>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</si>
  <si>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</si>
  <si>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</si>
  <si>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</si>
  <si>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</si>
  <si>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</si>
  <si>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</si>
  <si>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</si>
  <si>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</si>
  <si>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</si>
  <si>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</si>
  <si>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</si>
  <si>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</si>
  <si>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</si>
  <si>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</si>
  <si>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</si>
  <si>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</si>
  <si>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</si>
  <si>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</si>
  <si>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</si>
  <si>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</si>
  <si>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</si>
  <si>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</si>
  <si>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</si>
  <si>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</si>
  <si>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</si>
  <si>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</si>
  <si>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</si>
  <si>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</si>
  <si>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</si>
  <si>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</si>
  <si>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</si>
  <si>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</si>
  <si>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</si>
  <si>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</si>
  <si>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</si>
  <si>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</si>
  <si>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</si>
  <si>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</si>
  <si>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</si>
  <si>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</si>
  <si>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</si>
  <si>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</si>
  <si>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</si>
  <si>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</si>
  <si>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</si>
  <si>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</si>
  <si>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</si>
  <si>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</si>
  <si>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</si>
  <si>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</si>
  <si>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</si>
  <si>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</si>
  <si>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</si>
  <si>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</si>
  <si>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</si>
  <si>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</si>
  <si>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</si>
  <si>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</si>
  <si>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</si>
  <si>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</si>
  <si>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</si>
  <si>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</si>
  <si>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</si>
  <si>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</si>
  <si>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</si>
  <si>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</si>
  <si>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</si>
  <si>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</si>
  <si>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</si>
  <si>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</si>
  <si>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</si>
  <si>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</si>
  <si>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</si>
  <si>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</si>
  <si>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</si>
  <si>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</si>
  <si>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</si>
  <si>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</si>
  <si>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</si>
  <si>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</si>
  <si>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</si>
  <si>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</si>
  <si>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</si>
  <si>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</si>
  <si>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</si>
  <si>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</si>
  <si>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</si>
  <si>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</si>
  <si>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</si>
  <si>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</si>
  <si>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</si>
  <si>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</si>
  <si>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</si>
  <si>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</si>
  <si>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</si>
  <si>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</si>
  <si>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</si>
  <si>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</si>
  <si>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</si>
  <si>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</si>
  <si>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</si>
  <si>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</si>
  <si>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</si>
  <si>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</si>
  <si>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</si>
  <si>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</si>
  <si>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</si>
  <si>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</si>
  <si>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</si>
  <si>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</si>
  <si>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</si>
  <si>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</si>
  <si>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</si>
  <si>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</si>
  <si>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</si>
  <si>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</si>
  <si>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</si>
  <si>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</si>
  <si>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</si>
  <si>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</si>
  <si>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</si>
  <si>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</si>
  <si>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</si>
  <si>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</si>
  <si>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</si>
  <si>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</si>
  <si>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</si>
  <si>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</si>
  <si>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</si>
  <si>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</si>
  <si>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</si>
  <si>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</si>
  <si>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</si>
  <si>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</si>
  <si>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</si>
  <si>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</si>
  <si>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</si>
  <si>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</si>
  <si>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</si>
  <si>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</si>
  <si>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</si>
  <si>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</si>
  <si>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</si>
  <si>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</si>
  <si>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</si>
  <si>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</si>
  <si>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</si>
  <si>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</si>
  <si>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</si>
  <si>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</si>
  <si>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</si>
  <si>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</si>
  <si>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</si>
  <si>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</si>
  <si>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</si>
  <si>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</si>
  <si>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</si>
  <si>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</si>
  <si>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</si>
  <si>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</si>
  <si>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</si>
  <si>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</si>
  <si>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</si>
  <si>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</si>
  <si>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</si>
  <si>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</si>
  <si>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</si>
  <si>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</si>
  <si>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</si>
  <si>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</si>
  <si>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</si>
  <si>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</si>
  <si>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</si>
  <si>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</si>
  <si>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</si>
  <si>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</si>
  <si>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</si>
  <si>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</si>
  <si>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</si>
  <si>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</si>
  <si>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</si>
  <si>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</si>
  <si>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</si>
  <si>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</si>
  <si>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</si>
  <si>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</si>
  <si>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</si>
  <si>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</si>
  <si>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</si>
  <si>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</si>
  <si>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</si>
  <si>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</si>
  <si>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</si>
  <si>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</si>
  <si>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</si>
  <si>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</si>
  <si>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</si>
  <si>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</si>
  <si>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</si>
  <si>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</si>
  <si>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</si>
  <si>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</si>
  <si>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</si>
  <si>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</si>
  <si>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</si>
  <si>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</si>
  <si>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</si>
  <si>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</si>
  <si>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</si>
  <si>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</si>
  <si>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</si>
  <si>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</si>
  <si>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</si>
  <si>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</si>
  <si>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</si>
  <si>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</si>
  <si>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</si>
  <si>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</si>
  <si>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</si>
  <si>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</si>
  <si>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</si>
  <si>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</si>
  <si>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</si>
  <si>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</si>
  <si>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</si>
  <si>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</si>
  <si>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</si>
  <si>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</si>
  <si>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</si>
  <si>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</si>
  <si>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</si>
  <si>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</si>
  <si>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</si>
  <si>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</si>
  <si>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</si>
  <si>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</si>
  <si>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</si>
  <si>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</si>
  <si>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</si>
  <si>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</si>
  <si>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</si>
  <si>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</si>
  <si>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</si>
  <si>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</si>
  <si>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</si>
  <si>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</si>
  <si>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</si>
  <si>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</si>
  <si>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</si>
  <si>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</si>
  <si>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</si>
  <si>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</si>
  <si>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</si>
  <si>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</si>
  <si>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</si>
  <si>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</si>
  <si>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</si>
  <si>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</si>
  <si>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</si>
  <si>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</si>
  <si>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</si>
  <si>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</si>
  <si>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</si>
  <si>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</si>
  <si>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</si>
  <si>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</si>
  <si>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</si>
  <si>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</si>
  <si>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</si>
  <si>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</si>
  <si>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</si>
  <si>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</si>
  <si>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</si>
  <si>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</si>
  <si>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</si>
  <si>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</si>
  <si>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</si>
  <si>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</si>
  <si>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</si>
  <si>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</si>
  <si>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</si>
  <si>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</si>
  <si>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</si>
  <si>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</si>
  <si>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</si>
  <si>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</si>
  <si>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</si>
  <si>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</si>
  <si>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</si>
  <si>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</si>
  <si>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</si>
  <si>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</si>
  <si>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</si>
  <si>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</si>
  <si>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</si>
  <si>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</si>
  <si>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</si>
  <si>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</si>
  <si>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</si>
  <si>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</si>
  <si>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</si>
  <si>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</si>
  <si>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</si>
  <si>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</si>
  <si>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</si>
  <si>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</si>
  <si>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</si>
  <si>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</si>
  <si>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</si>
  <si>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</si>
  <si>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</si>
  <si>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</si>
  <si>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</si>
  <si>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</si>
  <si>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</si>
  <si>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</si>
  <si>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</si>
  <si>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</si>
  <si>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</si>
  <si>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</si>
  <si>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</si>
  <si>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</si>
  <si>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</si>
  <si>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</si>
  <si>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</si>
  <si>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</si>
  <si>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</si>
  <si>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</si>
  <si>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</si>
  <si>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</si>
  <si>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</si>
  <si>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</si>
  <si>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</si>
  <si>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</si>
  <si>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</si>
  <si>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</si>
  <si>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</si>
  <si>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</si>
  <si>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</si>
  <si>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</si>
  <si>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</si>
  <si>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</si>
  <si>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</si>
  <si>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</si>
  <si>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</si>
  <si>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</si>
  <si>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</si>
  <si>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</si>
  <si>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</si>
  <si>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</si>
  <si>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</si>
  <si>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</si>
  <si>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</si>
  <si>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</si>
  <si>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</si>
  <si>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</si>
  <si>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</si>
  <si>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</si>
  <si>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</si>
  <si>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</si>
  <si>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</si>
  <si>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</si>
  <si>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</si>
  <si>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</si>
  <si>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</si>
  <si>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</si>
  <si>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</si>
  <si>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</si>
  <si>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</si>
  <si>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</si>
  <si>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</si>
  <si>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</si>
  <si>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</si>
  <si>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</si>
  <si>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</si>
  <si>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</si>
  <si>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</si>
  <si>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</si>
  <si>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</si>
  <si>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</si>
  <si>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</si>
  <si>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</si>
  <si>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</si>
  <si>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</si>
  <si>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</si>
  <si>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</si>
  <si>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</si>
  <si>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</si>
  <si>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</si>
  <si>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</si>
  <si>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</si>
  <si>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</si>
  <si>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</si>
  <si>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</si>
  <si>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</si>
  <si>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</si>
  <si>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</si>
  <si>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</si>
  <si>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</si>
  <si>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</si>
  <si>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</si>
  <si>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</si>
  <si>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</si>
  <si>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</si>
  <si>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</si>
  <si>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</si>
  <si>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</si>
  <si>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</si>
  <si>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</si>
  <si>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</si>
  <si>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</si>
  <si>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</si>
  <si>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</si>
  <si>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</si>
  <si>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</si>
  <si>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</si>
  <si>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</si>
  <si>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</si>
  <si>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</si>
  <si>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</si>
  <si>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</si>
  <si>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</si>
  <si>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</si>
  <si>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</si>
  <si>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</si>
  <si>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</si>
  <si>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</si>
  <si>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</si>
  <si>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</si>
  <si>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</si>
  <si>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</si>
  <si>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</si>
  <si>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</si>
  <si>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</si>
  <si>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</si>
  <si>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</si>
  <si>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</si>
  <si>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</si>
  <si>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</si>
  <si>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</si>
  <si>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</si>
  <si>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</si>
  <si>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</si>
  <si>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</si>
  <si>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</si>
  <si>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</si>
  <si>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</si>
  <si>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</si>
  <si>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</si>
  <si>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</si>
  <si>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</si>
  <si>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</si>
  <si>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</si>
  <si>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</si>
  <si>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</si>
  <si>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</si>
  <si>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</si>
  <si>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</si>
  <si>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</si>
  <si>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</si>
  <si>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</si>
  <si>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</si>
  <si>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</si>
  <si>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</si>
  <si>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</si>
  <si>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</si>
  <si>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</si>
  <si>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</si>
  <si>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</si>
  <si>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</si>
  <si>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</si>
  <si>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</si>
  <si>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</si>
  <si>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</si>
  <si>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</si>
  <si>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</si>
  <si>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</si>
  <si>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</si>
  <si>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</si>
  <si>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</si>
  <si>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</si>
  <si>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</si>
  <si>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</si>
  <si>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</si>
  <si>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</si>
  <si>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</si>
  <si>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</si>
  <si>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</si>
  <si>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</si>
  <si>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</si>
  <si>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</si>
  <si>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</si>
  <si>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</si>
  <si>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</si>
  <si>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</si>
  <si>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</si>
  <si>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</si>
  <si>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</si>
  <si>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</si>
  <si>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</si>
  <si>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</si>
  <si>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</si>
  <si>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</si>
  <si>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</si>
  <si>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</si>
  <si>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</si>
  <si>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</si>
  <si>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</si>
  <si>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</si>
  <si>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</si>
  <si>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</si>
  <si>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</si>
  <si>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</si>
  <si>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</si>
  <si>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</si>
  <si>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</si>
  <si>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</si>
  <si>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</si>
  <si>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</si>
  <si>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</si>
  <si>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</si>
  <si>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</si>
  <si>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</si>
  <si>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</si>
  <si>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</si>
  <si>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</si>
  <si>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</si>
  <si>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</si>
  <si>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</si>
  <si>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</si>
  <si>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</si>
  <si>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</si>
  <si>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</si>
  <si>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</si>
  <si>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</si>
  <si>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</si>
  <si>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</si>
  <si>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</si>
  <si>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</si>
  <si>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</si>
  <si>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</si>
  <si>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</si>
  <si>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</si>
  <si>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</si>
  <si>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</si>
  <si>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</si>
  <si>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</si>
  <si>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</si>
  <si>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</si>
  <si>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</si>
  <si>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</si>
  <si>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</si>
  <si>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</si>
  <si>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</si>
  <si>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</si>
  <si>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</si>
  <si>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</si>
  <si>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</si>
  <si>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</si>
  <si>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</si>
  <si>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</si>
  <si>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</si>
  <si>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</si>
  <si>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</si>
  <si>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</si>
  <si>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</si>
  <si>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</si>
  <si>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</si>
  <si>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</si>
  <si>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</si>
  <si>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</si>
  <si>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</si>
  <si>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</si>
  <si>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</si>
  <si>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</si>
  <si>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</si>
  <si>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</si>
  <si>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</si>
  <si>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</si>
  <si>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</si>
  <si>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</si>
  <si>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</si>
  <si>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</si>
  <si>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</si>
  <si>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</si>
  <si>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</si>
  <si>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</si>
  <si>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</si>
  <si>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</si>
  <si>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</si>
  <si>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</si>
  <si>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</si>
  <si>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</si>
  <si>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</si>
  <si>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</si>
  <si>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</si>
  <si>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</si>
  <si>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</si>
  <si>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</si>
  <si>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</si>
  <si>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</si>
  <si>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</si>
  <si>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</si>
  <si>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</si>
  <si>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</si>
  <si>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</si>
  <si>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</si>
  <si>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</si>
  <si>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</si>
  <si>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</si>
  <si>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</si>
  <si>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</si>
  <si>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</si>
  <si>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</si>
  <si>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</si>
  <si>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</si>
  <si>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</si>
  <si>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</si>
  <si>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</si>
  <si>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</si>
  <si>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</si>
  <si>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</si>
  <si>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</si>
  <si>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</si>
  <si>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</si>
  <si>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</si>
  <si>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</si>
  <si>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</si>
  <si>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</si>
  <si>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</si>
  <si>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</si>
  <si>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</si>
  <si>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</si>
  <si>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</si>
  <si>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</si>
  <si>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</si>
  <si>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</si>
  <si>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</si>
  <si>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</si>
  <si>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</si>
  <si>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</si>
  <si>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</si>
  <si>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</si>
  <si>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</si>
  <si>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</si>
  <si>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</si>
  <si>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</si>
  <si>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</si>
  <si>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</si>
  <si>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</si>
  <si>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</si>
  <si>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</si>
  <si>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</si>
  <si>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</si>
  <si>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</si>
  <si>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</si>
  <si>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</si>
  <si>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</si>
  <si>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</si>
  <si>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</si>
  <si>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</si>
  <si>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</si>
  <si>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</si>
  <si>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</si>
  <si>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</si>
  <si>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</si>
  <si>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</si>
  <si>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</si>
  <si>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</si>
  <si>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</si>
  <si>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</si>
  <si>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</si>
  <si>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</si>
  <si>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</si>
  <si>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</si>
  <si>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</si>
  <si>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</si>
  <si>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</si>
  <si>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</si>
  <si>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</si>
  <si>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</si>
  <si>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</si>
  <si>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</si>
  <si>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</si>
  <si>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</si>
  <si>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</si>
  <si>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</si>
  <si>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</si>
  <si>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</si>
  <si>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</si>
  <si>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</si>
  <si>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</si>
  <si>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</si>
  <si>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</si>
  <si>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</si>
  <si>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</si>
  <si>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</si>
  <si>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</si>
  <si>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</si>
  <si>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</si>
  <si>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</si>
  <si>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</si>
  <si>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</si>
  <si>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</si>
  <si>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</si>
  <si>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</si>
  <si>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</si>
  <si>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</si>
  <si>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</si>
  <si>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</si>
  <si>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</si>
  <si>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</si>
  <si>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</si>
  <si>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</si>
  <si>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</si>
  <si>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</si>
  <si>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</si>
  <si>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</si>
  <si>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</si>
  <si>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</si>
  <si>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</si>
  <si>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</si>
  <si>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</si>
  <si>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</si>
  <si>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</si>
  <si>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</si>
  <si>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</si>
  <si>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</si>
  <si>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</si>
  <si>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</si>
  <si>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</si>
  <si>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</si>
  <si>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</si>
  <si>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</si>
  <si>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</si>
  <si>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</si>
  <si>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</si>
  <si>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</si>
  <si>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</si>
  <si>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</si>
  <si>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</si>
  <si>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</si>
  <si>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</si>
  <si>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</si>
  <si>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</si>
  <si>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</si>
  <si>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</si>
  <si>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</si>
  <si>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</si>
  <si>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</si>
  <si>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</si>
  <si>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</si>
  <si>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</si>
  <si>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</si>
  <si>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</si>
  <si>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</si>
  <si>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</si>
  <si>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</si>
  <si>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</si>
  <si>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</si>
  <si>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</si>
  <si>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</si>
  <si>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</si>
  <si>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</si>
  <si>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</si>
  <si>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</si>
  <si>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</si>
  <si>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</si>
  <si>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</si>
  <si>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</si>
  <si>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</si>
  <si>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</si>
  <si>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</si>
  <si>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</si>
  <si>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</si>
  <si>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</si>
  <si>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</si>
  <si>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</si>
  <si>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</si>
  <si>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</si>
  <si>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</si>
  <si>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</si>
  <si>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</si>
  <si>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</si>
  <si>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</si>
  <si>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</si>
  <si>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</si>
  <si>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</si>
  <si>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</si>
  <si>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</si>
  <si>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</si>
  <si>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</si>
  <si>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</si>
  <si>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</si>
  <si>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</si>
  <si>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</si>
  <si>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</si>
  <si>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</si>
  <si>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</si>
  <si>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</si>
  <si>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</si>
  <si>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</si>
  <si>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</si>
  <si>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</si>
  <si>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</si>
  <si>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</si>
  <si>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</si>
  <si>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</si>
  <si>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</si>
  <si>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</si>
  <si>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</si>
  <si>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</si>
  <si>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</si>
  <si>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</si>
  <si>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</si>
  <si>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</si>
  <si>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</si>
  <si>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</si>
  <si>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</si>
  <si>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</si>
  <si>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</si>
  <si>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</si>
  <si>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</si>
  <si>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</si>
  <si>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</si>
  <si>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</si>
  <si>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</si>
  <si>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</si>
  <si>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</si>
  <si>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</si>
  <si>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</si>
  <si>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</si>
  <si>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</si>
  <si>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</si>
  <si>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</si>
  <si>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</si>
  <si>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</si>
  <si>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</si>
  <si>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</si>
  <si>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</si>
  <si>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</si>
  <si>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</si>
  <si>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</si>
  <si>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</si>
  <si>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</si>
  <si>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</si>
  <si>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</si>
  <si>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</si>
  <si>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</si>
  <si>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</si>
  <si>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</si>
  <si>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</si>
  <si>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</si>
  <si>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</si>
  <si>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</si>
  <si>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</si>
  <si>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</si>
  <si>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</si>
  <si>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</si>
  <si>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</si>
  <si>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</si>
  <si>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</si>
  <si>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</si>
  <si>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</si>
  <si>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</si>
  <si>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</si>
  <si>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</si>
  <si>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</si>
  <si>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</si>
  <si>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</si>
  <si>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</si>
  <si>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</si>
  <si>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</si>
  <si>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</si>
  <si>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</si>
  <si>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</si>
  <si>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</si>
  <si>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</si>
  <si>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</si>
  <si>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</si>
  <si>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</si>
  <si>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</si>
  <si>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</si>
  <si>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</si>
  <si>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</si>
  <si>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</si>
  <si>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</si>
  <si>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</si>
  <si>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</si>
  <si>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</si>
  <si>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</si>
  <si>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</si>
  <si>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</si>
  <si>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</si>
  <si>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</si>
  <si>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</si>
  <si>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</si>
  <si>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</si>
  <si>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</si>
  <si>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</si>
  <si>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</si>
  <si>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</si>
  <si>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</si>
  <si>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</si>
  <si>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</si>
  <si>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</si>
  <si>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</si>
  <si>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</si>
  <si>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</si>
  <si>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</si>
  <si>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</si>
  <si>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</si>
  <si>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</si>
  <si>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</si>
  <si>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</si>
  <si>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</si>
  <si>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</si>
  <si>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</si>
  <si>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</si>
  <si>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</si>
  <si>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</si>
  <si>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</si>
  <si>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</si>
  <si>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</si>
  <si>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</si>
  <si>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</si>
  <si>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</si>
  <si>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</si>
  <si>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</si>
  <si>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</si>
  <si>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</si>
  <si>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</si>
  <si>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</si>
  <si>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</si>
  <si>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</si>
  <si>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</si>
  <si>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</si>
  <si>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</si>
  <si>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</si>
  <si>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</si>
  <si>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</si>
  <si>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</si>
  <si>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</si>
  <si>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</si>
  <si>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</si>
  <si>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</si>
  <si>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</si>
  <si>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</si>
  <si>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</si>
  <si>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</si>
  <si>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</si>
  <si>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</si>
  <si>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</si>
  <si>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</si>
  <si>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</si>
  <si>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</si>
  <si>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</si>
  <si>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</si>
  <si>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</si>
  <si>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</si>
  <si>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</si>
  <si>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</si>
  <si>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</si>
  <si>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</si>
  <si>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</si>
  <si>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</si>
  <si>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</si>
  <si>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</si>
  <si>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</si>
  <si>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</si>
  <si>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</si>
  <si>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</si>
  <si>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</si>
  <si>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</si>
  <si>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</si>
  <si>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</si>
  <si>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</si>
  <si>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</si>
  <si>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</si>
  <si>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</si>
  <si>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</si>
  <si>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</si>
  <si>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</si>
  <si>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</si>
  <si>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</si>
  <si>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</si>
  <si>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</si>
  <si>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</si>
  <si>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</si>
  <si>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</si>
  <si>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</si>
  <si>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</si>
  <si>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</si>
  <si>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</si>
  <si>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</si>
  <si>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</si>
  <si>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</si>
  <si>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</si>
  <si>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</si>
  <si>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</si>
  <si>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</si>
  <si>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</si>
  <si>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</si>
  <si>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</si>
  <si>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</si>
  <si>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</si>
  <si>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</si>
  <si>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</si>
  <si>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</si>
  <si>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</si>
  <si>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</si>
  <si>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</si>
  <si>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</si>
  <si>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</si>
  <si>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</si>
  <si>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</si>
  <si>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</si>
  <si>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</si>
  <si>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</si>
  <si>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</si>
  <si>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</si>
  <si>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</si>
  <si>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</si>
  <si>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</si>
  <si>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</si>
  <si>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</si>
  <si>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</si>
  <si>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</si>
  <si>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</si>
  <si>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</si>
  <si>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</si>
  <si>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</si>
  <si>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</si>
  <si>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</si>
  <si>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</si>
  <si>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</si>
  <si>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</si>
  <si>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</si>
  <si>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</si>
  <si>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</si>
  <si>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</si>
  <si>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</si>
  <si>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</si>
  <si>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</si>
  <si>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</si>
  <si>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</si>
  <si>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</si>
  <si>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</si>
  <si>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</si>
  <si>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</si>
  <si>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</si>
  <si>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</si>
  <si>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</si>
  <si>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</si>
  <si>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</si>
  <si>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</si>
  <si>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</si>
  <si>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</si>
  <si>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</si>
  <si>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</si>
  <si>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</si>
  <si>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</si>
  <si>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</si>
  <si>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</si>
  <si>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</si>
  <si>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</si>
  <si>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</si>
  <si>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</si>
  <si>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</si>
  <si>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</si>
  <si>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</si>
  <si>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</si>
  <si>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</si>
  <si>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</si>
  <si>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</si>
  <si>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</si>
  <si>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</si>
  <si>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</si>
  <si>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</si>
  <si>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</si>
  <si>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</si>
  <si>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</si>
  <si>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</si>
  <si>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</si>
  <si>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</si>
  <si>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</si>
  <si>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</si>
  <si>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</si>
  <si>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</si>
  <si>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</si>
  <si>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</si>
  <si>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</si>
  <si>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</si>
  <si>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</si>
  <si>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</si>
  <si>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</si>
  <si>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</si>
  <si>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</si>
  <si>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</si>
  <si>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</si>
  <si>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</si>
  <si>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</si>
  <si>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</si>
  <si>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</si>
  <si>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</si>
  <si>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</si>
  <si>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</si>
  <si>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</si>
  <si>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</si>
  <si>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</si>
  <si>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</si>
  <si>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</si>
  <si>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</si>
  <si>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</si>
  <si>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</si>
  <si>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</si>
  <si>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</si>
  <si>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</si>
  <si>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</si>
  <si>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</si>
  <si>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</si>
  <si>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</si>
  <si>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</si>
  <si>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</si>
  <si>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</si>
  <si>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</si>
  <si>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</si>
  <si>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</si>
  <si>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</si>
  <si>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</si>
  <si>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</si>
  <si>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</si>
  <si>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</si>
  <si>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</si>
  <si>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</si>
  <si>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</si>
  <si>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</si>
  <si>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</si>
  <si>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</si>
  <si>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</si>
  <si>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</si>
  <si>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</si>
  <si>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</si>
  <si>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</si>
  <si>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</si>
  <si>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</si>
  <si>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</si>
  <si>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</si>
  <si>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</si>
  <si>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</si>
  <si>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</si>
  <si>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</si>
  <si>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</si>
  <si>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</si>
  <si>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</si>
  <si>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</si>
  <si>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</si>
  <si>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</si>
  <si>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</si>
  <si>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</si>
  <si>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</si>
  <si>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</si>
  <si>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</si>
  <si>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</si>
  <si>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</si>
  <si>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</si>
  <si>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</si>
  <si>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</si>
  <si>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</si>
  <si>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</si>
  <si>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</si>
  <si>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</si>
  <si>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</si>
  <si>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</si>
  <si>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</si>
  <si>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</si>
  <si>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</si>
  <si>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</si>
  <si>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</si>
  <si>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</si>
  <si>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</si>
  <si>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</si>
  <si>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</si>
  <si>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</si>
  <si>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</si>
  <si>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</si>
  <si>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</si>
  <si>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</si>
  <si>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</si>
  <si>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</si>
  <si>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</si>
  <si>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</si>
  <si>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</si>
  <si>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</si>
  <si>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</si>
  <si>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</si>
  <si>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</si>
  <si>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</si>
  <si>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</si>
  <si>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</si>
  <si>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</si>
  <si>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</si>
  <si>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</si>
  <si>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</si>
  <si>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</si>
  <si>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</si>
  <si>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</si>
  <si>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</si>
  <si>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</si>
  <si>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</si>
  <si>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</si>
  <si>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</si>
  <si>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</si>
  <si>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</si>
  <si>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</si>
  <si>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</si>
  <si>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</si>
  <si>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</si>
  <si>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</si>
  <si>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</si>
  <si>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</si>
  <si>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</si>
  <si>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</si>
  <si>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</si>
  <si>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</si>
  <si>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</si>
  <si>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</si>
  <si>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</si>
  <si>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</si>
  <si>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</si>
  <si>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</si>
  <si>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</si>
  <si>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</si>
  <si>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</si>
  <si>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</si>
  <si>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</si>
  <si>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</si>
  <si>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</si>
  <si>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</si>
  <si>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</si>
  <si>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</si>
  <si>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</si>
  <si>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</si>
  <si>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</si>
  <si>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</si>
  <si>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</si>
  <si>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</si>
  <si>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</si>
  <si>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</si>
  <si>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</si>
  <si>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</si>
  <si>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</si>
  <si>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</si>
  <si>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</si>
  <si>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</si>
  <si>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</si>
  <si>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</si>
  <si>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</si>
  <si>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</si>
  <si>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</si>
  <si>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</si>
  <si>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</si>
  <si>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</si>
  <si>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</si>
  <si>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</si>
  <si>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</si>
  <si>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</si>
  <si>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</si>
  <si>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</si>
  <si>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</si>
  <si>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</si>
  <si>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</si>
  <si>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</si>
  <si>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</si>
  <si>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</si>
  <si>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</si>
  <si>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</si>
  <si>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</si>
  <si>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</si>
  <si>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</si>
  <si>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</si>
  <si>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</si>
  <si>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</si>
  <si>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</si>
  <si>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</si>
  <si>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</si>
  <si>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</si>
  <si>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</si>
  <si>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</si>
  <si>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</si>
  <si>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</si>
  <si>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</si>
  <si>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</si>
  <si>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</si>
  <si>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</si>
  <si>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</si>
  <si>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</si>
  <si>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</si>
  <si>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</si>
  <si>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</si>
  <si>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</si>
  <si>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</si>
  <si>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</si>
  <si>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</si>
  <si>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</si>
  <si>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</si>
  <si>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</si>
  <si>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</si>
  <si>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</si>
  <si>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</si>
  <si>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</si>
  <si>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</si>
  <si>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</si>
  <si>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</si>
  <si>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</si>
  <si>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</si>
  <si>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</si>
  <si>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</si>
  <si>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</si>
  <si>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</si>
  <si>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</si>
  <si>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</si>
  <si>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</si>
  <si>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</si>
  <si>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</si>
  <si>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</si>
  <si>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</si>
  <si>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</si>
  <si>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</si>
  <si>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</si>
  <si>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</si>
  <si>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</si>
  <si>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</si>
  <si>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</si>
  <si>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</si>
  <si>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</si>
  <si>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</si>
  <si>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</si>
  <si>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</si>
  <si>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</si>
  <si>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</si>
  <si>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</si>
  <si>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</si>
  <si>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</si>
  <si>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</si>
  <si>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</si>
  <si>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</si>
  <si>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</si>
  <si>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</si>
  <si>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</si>
  <si>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</si>
  <si>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</si>
  <si>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</si>
  <si>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</si>
  <si>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</si>
  <si>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</si>
  <si>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</si>
  <si>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</si>
  <si>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</si>
  <si>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</si>
  <si>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</si>
  <si>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</si>
  <si>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</si>
  <si>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</si>
  <si>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</si>
  <si>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</si>
  <si>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</si>
  <si>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</si>
  <si>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</si>
  <si>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</si>
  <si>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</si>
  <si>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</si>
  <si>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</si>
  <si>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</si>
  <si>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</si>
  <si>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</si>
  <si>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</si>
  <si>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</si>
  <si>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</si>
  <si>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</si>
  <si>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</si>
  <si>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</si>
  <si>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</si>
  <si>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</si>
  <si>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</si>
  <si>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</si>
  <si>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</si>
  <si>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</si>
  <si>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</si>
  <si>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</si>
  <si>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</si>
  <si>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</si>
  <si>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</si>
  <si>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</si>
  <si>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</si>
  <si>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</si>
  <si>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</si>
  <si>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</si>
  <si>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</si>
  <si>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</si>
  <si>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</si>
  <si>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</si>
  <si>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</si>
  <si>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</si>
  <si>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</si>
  <si>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</si>
  <si>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</si>
  <si>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</si>
  <si>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</si>
  <si>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</si>
  <si>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</si>
  <si>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</si>
  <si>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</si>
  <si>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</si>
  <si>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</si>
  <si>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</si>
  <si>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</si>
  <si>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</si>
  <si>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</si>
  <si>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</si>
  <si>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</si>
  <si>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</si>
  <si>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</si>
  <si>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</si>
  <si>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</si>
  <si>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</si>
  <si>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</si>
  <si>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</si>
  <si>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</si>
  <si>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</si>
  <si>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</si>
  <si>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</si>
  <si>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</si>
  <si>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</si>
  <si>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</si>
  <si>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</si>
  <si>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</si>
  <si>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</si>
  <si>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</si>
  <si>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</si>
  <si>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</si>
  <si>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</si>
  <si>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</si>
  <si>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</si>
  <si>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</si>
  <si>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</si>
  <si>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</si>
  <si>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</si>
  <si>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</si>
  <si>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</si>
  <si>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</si>
  <si>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</si>
  <si>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</si>
  <si>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</si>
  <si>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</si>
  <si>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</si>
  <si>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</si>
  <si>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</si>
  <si>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</si>
  <si>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</si>
  <si>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</si>
  <si>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</si>
  <si>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</si>
  <si>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</si>
  <si>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</si>
  <si>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</si>
  <si>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</si>
  <si>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</si>
  <si>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</si>
  <si>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</si>
  <si>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</si>
  <si>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</si>
  <si>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</si>
  <si>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</si>
  <si>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</si>
  <si>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</si>
  <si>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</si>
  <si>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</si>
  <si>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</si>
  <si>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</si>
  <si>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</si>
  <si>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</si>
  <si>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</si>
  <si>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</si>
  <si>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</si>
  <si>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</si>
  <si>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</si>
  <si>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</si>
  <si>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</si>
  <si>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</si>
  <si>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</si>
  <si>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</si>
  <si>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</si>
  <si>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</si>
  <si>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</si>
  <si>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</si>
  <si>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</si>
  <si>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</si>
  <si>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</si>
  <si>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</si>
  <si>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</si>
  <si>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</si>
  <si>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</si>
  <si>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</si>
  <si>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</si>
  <si>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</si>
  <si>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</si>
  <si>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</si>
  <si>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</si>
  <si>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</si>
  <si>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</si>
  <si>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</si>
  <si>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</si>
  <si>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</si>
  <si>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</si>
  <si>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</si>
  <si>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</si>
  <si>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</si>
  <si>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</si>
  <si>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</si>
  <si>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</si>
  <si>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</si>
  <si>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</si>
  <si>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</si>
  <si>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</si>
  <si>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</si>
  <si>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</si>
  <si>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</si>
  <si>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</si>
  <si>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</si>
  <si>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</si>
  <si>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</si>
  <si>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</si>
  <si>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</si>
  <si>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</si>
  <si>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</si>
  <si>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</si>
  <si>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</si>
  <si>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</si>
  <si>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</si>
  <si>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</si>
  <si>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</si>
  <si>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</si>
  <si>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</si>
  <si>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</si>
  <si>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</si>
  <si>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</si>
  <si>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</si>
  <si>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</si>
  <si>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</si>
  <si>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</si>
  <si>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</si>
  <si>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</si>
  <si>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</si>
  <si>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</si>
  <si>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</si>
  <si>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</si>
  <si>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</si>
  <si>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</si>
  <si>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</si>
  <si>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</si>
  <si>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</si>
  <si>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</si>
  <si>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</si>
  <si>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</si>
  <si>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</si>
  <si>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</si>
  <si>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</si>
  <si>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</si>
  <si>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</si>
  <si>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</si>
  <si>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</si>
  <si>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</si>
  <si>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</si>
  <si>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</si>
  <si>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</si>
  <si>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</si>
  <si>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</si>
  <si>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</si>
  <si>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</si>
  <si>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</si>
  <si>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</si>
  <si>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</si>
  <si>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</si>
  <si>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</si>
  <si>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</si>
  <si>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</si>
  <si>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</si>
  <si>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</si>
  <si>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</si>
  <si>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</si>
  <si>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</si>
  <si>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</si>
  <si>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</si>
  <si>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</si>
  <si>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</si>
  <si>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</si>
  <si>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</si>
  <si>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</si>
  <si>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</si>
  <si>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</si>
  <si>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</si>
  <si>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</si>
  <si>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</si>
  <si>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</si>
  <si>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</si>
  <si>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</si>
  <si>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</si>
  <si>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</si>
  <si>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</si>
  <si>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</si>
  <si>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</si>
  <si>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</si>
  <si>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</si>
  <si>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</si>
  <si>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</si>
  <si>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</si>
  <si>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</si>
  <si>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</si>
  <si>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</si>
  <si>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</si>
  <si>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</si>
  <si>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</si>
  <si>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</si>
  <si>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</si>
  <si>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</si>
  <si>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</si>
  <si>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</si>
  <si>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</si>
  <si>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</si>
  <si>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</si>
  <si>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</si>
  <si>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</si>
  <si>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</si>
  <si>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</si>
  <si>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</si>
  <si>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</si>
  <si>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</si>
  <si>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</si>
  <si>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</si>
  <si>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</si>
  <si>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</si>
  <si>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</si>
  <si>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</si>
  <si>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</si>
  <si>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</si>
  <si>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</si>
  <si>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</si>
  <si>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</si>
  <si>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</si>
  <si>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</si>
  <si>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</si>
  <si>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</si>
  <si>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</si>
  <si>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</si>
  <si>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</si>
  <si>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</si>
  <si>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</si>
  <si>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</si>
  <si>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</si>
  <si>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</si>
  <si>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</si>
  <si>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</si>
  <si>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</si>
  <si>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</si>
  <si>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</si>
  <si>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</si>
  <si>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</si>
  <si>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</si>
  <si>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</si>
  <si>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</si>
  <si>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</si>
  <si>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</si>
  <si>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</si>
  <si>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</si>
  <si>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</si>
  <si>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</si>
  <si>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</si>
  <si>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</si>
  <si>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</si>
  <si>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</si>
  <si>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</si>
  <si>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</si>
  <si>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</si>
  <si>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</si>
  <si>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</si>
  <si>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</si>
  <si>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</si>
  <si>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</si>
  <si>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</si>
  <si>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</si>
  <si>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</si>
  <si>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</si>
  <si>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</si>
  <si>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</si>
  <si>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</si>
  <si>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</si>
  <si>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</si>
  <si>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</si>
  <si>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</si>
  <si>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</si>
  <si>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</si>
  <si>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</si>
  <si>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</si>
  <si>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</si>
  <si>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</si>
  <si>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</si>
  <si>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</si>
  <si>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</si>
  <si>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</si>
  <si>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</si>
  <si>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</si>
  <si>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</si>
  <si>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</si>
  <si>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</si>
  <si>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</si>
  <si>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</si>
  <si>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</si>
  <si>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</si>
  <si>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</si>
  <si>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</si>
  <si>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</si>
  <si>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</si>
  <si>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</si>
  <si>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</si>
  <si>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</si>
  <si>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</si>
  <si>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</si>
  <si>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</si>
  <si>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</si>
  <si>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</si>
  <si>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</si>
  <si>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</si>
  <si>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</si>
  <si>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</si>
  <si>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</si>
  <si>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</si>
  <si>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</si>
  <si>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</si>
  <si>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</si>
  <si>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</si>
  <si>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</si>
  <si>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</si>
  <si>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</si>
  <si>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</si>
  <si>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</si>
  <si>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</si>
  <si>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</si>
  <si>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</si>
  <si>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</si>
  <si>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</si>
  <si>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</si>
  <si>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</si>
  <si>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</si>
  <si>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</si>
  <si>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</si>
  <si>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</si>
  <si>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</si>
  <si>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</si>
  <si>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</si>
  <si>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</si>
  <si>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</si>
  <si>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</si>
  <si>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</si>
  <si>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</si>
  <si>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</si>
  <si>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</si>
  <si>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</si>
  <si>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</si>
  <si>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</si>
  <si>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</si>
  <si>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</si>
  <si>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</si>
  <si>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</si>
  <si>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</si>
  <si>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</si>
  <si>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</si>
  <si>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</si>
  <si>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</si>
  <si>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</si>
  <si>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</si>
  <si>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</si>
  <si>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</si>
  <si>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</si>
  <si>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</si>
  <si>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</si>
  <si>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</si>
  <si>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</si>
  <si>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</si>
  <si>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</si>
  <si>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</si>
  <si>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</si>
  <si>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</si>
  <si>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</si>
  <si>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</si>
  <si>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</si>
  <si>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</si>
  <si>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</si>
  <si>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</si>
  <si>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</si>
  <si>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</si>
  <si>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</si>
  <si>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</si>
  <si>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</si>
  <si>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</si>
  <si>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</si>
  <si>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</si>
  <si>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</si>
  <si>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</si>
  <si>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</si>
  <si>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</si>
  <si>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</si>
  <si>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</si>
  <si>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</si>
  <si>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</si>
  <si>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</si>
  <si>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</si>
  <si>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</si>
  <si>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</si>
  <si>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</si>
  <si>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</si>
  <si>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</si>
  <si>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</si>
  <si>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</si>
  <si>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</si>
  <si>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</si>
  <si>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</si>
  <si>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</si>
  <si>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</si>
  <si>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</si>
  <si>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</si>
  <si>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</si>
  <si>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</si>
  <si>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</si>
  <si>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</si>
  <si>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</si>
  <si>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</si>
  <si>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</si>
  <si>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</si>
  <si>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</si>
  <si>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</si>
  <si>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</si>
  <si>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</si>
  <si>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</si>
  <si>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</si>
  <si>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</si>
  <si>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</si>
  <si>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</si>
  <si>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</si>
  <si>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</si>
  <si>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</si>
  <si>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</si>
  <si>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</si>
  <si>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</si>
  <si>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</si>
  <si>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</si>
  <si>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</si>
  <si>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</si>
  <si>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</si>
  <si>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</si>
  <si>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</si>
  <si>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</si>
  <si>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</si>
  <si>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</si>
  <si>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</si>
  <si>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</si>
  <si>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</si>
  <si>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</si>
  <si>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</si>
  <si>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</si>
  <si>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</si>
  <si>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</si>
  <si>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</si>
  <si>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</si>
  <si>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</si>
  <si>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</si>
  <si>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</si>
  <si>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</si>
  <si>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</si>
  <si>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</si>
  <si>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</si>
  <si>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</si>
  <si>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</si>
  <si>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</si>
  <si>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</si>
  <si>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</si>
  <si>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</si>
  <si>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</si>
  <si>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</si>
  <si>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</si>
  <si>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</si>
  <si>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</si>
  <si>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</si>
  <si>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</si>
  <si>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</si>
  <si>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</si>
  <si>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</si>
  <si>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</si>
  <si>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</si>
  <si>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</si>
  <si>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</si>
  <si>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</si>
  <si>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</si>
  <si>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</si>
  <si>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</si>
  <si>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</si>
  <si>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</si>
  <si>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</si>
  <si>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</si>
  <si>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</si>
  <si>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</si>
  <si>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</si>
  <si>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</si>
  <si>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</si>
  <si>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</si>
  <si>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</si>
  <si>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</si>
  <si>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</si>
  <si>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</si>
  <si>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</si>
  <si>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</si>
  <si>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</si>
  <si>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</si>
  <si>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</si>
  <si>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</si>
  <si>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</si>
  <si>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</si>
  <si>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</si>
  <si>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</si>
  <si>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</si>
  <si>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</si>
  <si>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</si>
  <si>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</si>
  <si>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</si>
  <si>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</si>
  <si>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</si>
  <si>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</si>
  <si>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</si>
  <si>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</si>
  <si>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</si>
  <si>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</si>
  <si>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</si>
  <si>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</si>
  <si>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</si>
  <si>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</si>
  <si>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</si>
  <si>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</si>
  <si>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</si>
  <si>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</si>
  <si>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</si>
  <si>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</si>
  <si>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</si>
  <si>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</si>
  <si>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</si>
  <si>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</si>
  <si>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</si>
  <si>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</si>
  <si>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</si>
  <si>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</si>
  <si>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</si>
  <si>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</si>
  <si>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</si>
  <si>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</si>
  <si>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</si>
  <si>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</si>
  <si>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</si>
  <si>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</si>
  <si>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</si>
  <si>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</si>
  <si>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</si>
  <si>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</si>
  <si>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</si>
  <si>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</si>
  <si>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</si>
  <si>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</si>
  <si>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</si>
  <si>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</si>
  <si>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</si>
  <si>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</si>
  <si>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</si>
  <si>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</si>
  <si>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</si>
  <si>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</si>
  <si>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</si>
  <si>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</si>
  <si>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</si>
  <si>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</si>
  <si>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</si>
  <si>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</si>
  <si>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</si>
  <si>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</si>
  <si>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</si>
  <si>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</si>
  <si>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</si>
  <si>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</si>
  <si>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</si>
  <si>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</si>
  <si>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</si>
  <si>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</si>
  <si>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</si>
  <si>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</si>
  <si>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</si>
  <si>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</si>
  <si>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</si>
  <si>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</si>
  <si>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</si>
  <si>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</si>
  <si>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</si>
  <si>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</si>
  <si>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</si>
  <si>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</si>
  <si>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</si>
  <si>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</si>
  <si>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</si>
  <si>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</si>
  <si>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</si>
  <si>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</si>
  <si>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</si>
  <si>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</si>
  <si>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</si>
  <si>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</si>
  <si>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</si>
  <si>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</si>
  <si>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</si>
  <si>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</si>
  <si>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</si>
  <si>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</si>
  <si>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</si>
  <si>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</si>
  <si>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</si>
  <si>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</si>
  <si>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</si>
  <si>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</si>
  <si>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</si>
  <si>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</si>
  <si>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</si>
  <si>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</si>
  <si>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</si>
  <si>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</si>
  <si>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</si>
  <si>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</si>
  <si>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</si>
  <si>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</si>
  <si>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</si>
  <si>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</si>
  <si>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</si>
  <si>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</si>
  <si>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</si>
  <si>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</si>
  <si>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</si>
  <si>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</si>
  <si>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</si>
  <si>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</si>
  <si>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</si>
  <si>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</si>
  <si>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</si>
  <si>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</si>
  <si>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</si>
  <si>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</si>
  <si>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</si>
  <si>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</si>
  <si>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</si>
  <si>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</si>
  <si>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</si>
  <si>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</si>
  <si>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</si>
  <si>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</si>
  <si>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</si>
  <si>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</si>
  <si>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</si>
  <si>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</si>
  <si>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</si>
  <si>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</si>
  <si>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</si>
  <si>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</si>
  <si>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</si>
  <si>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</si>
  <si>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</si>
  <si>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</si>
  <si>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</si>
  <si>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</si>
  <si>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</si>
  <si>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</si>
  <si>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</si>
  <si>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</si>
  <si>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</si>
  <si>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</si>
  <si>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</si>
  <si>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</si>
  <si>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</si>
  <si>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</si>
  <si>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</si>
  <si>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</si>
  <si>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</si>
  <si>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</si>
  <si>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</si>
  <si>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</si>
  <si>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</si>
  <si>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</si>
  <si>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</si>
  <si>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</si>
  <si>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</si>
  <si>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</si>
  <si>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</si>
  <si>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</si>
  <si>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</si>
  <si>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</si>
  <si>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</si>
  <si>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</si>
  <si>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</si>
  <si>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</si>
  <si>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</si>
  <si>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</si>
  <si>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</si>
  <si>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</si>
  <si>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</si>
  <si>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</si>
  <si>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</si>
  <si>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</si>
  <si>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</si>
  <si>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</si>
  <si>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</si>
  <si>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</si>
  <si>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</si>
  <si>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</si>
  <si>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</si>
  <si>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</si>
  <si>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</si>
  <si>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</si>
  <si>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</si>
  <si>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</si>
  <si>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</si>
  <si>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</si>
  <si>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</si>
  <si>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</si>
  <si>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</si>
  <si>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</si>
  <si>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</si>
  <si>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</si>
  <si>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</si>
  <si>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</si>
  <si>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</si>
  <si>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</si>
  <si>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</si>
  <si>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</si>
  <si>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</si>
  <si>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</si>
  <si>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</si>
  <si>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</si>
  <si>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</si>
  <si>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</si>
  <si>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</si>
  <si>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</si>
  <si>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</si>
  <si>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</si>
  <si>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</si>
  <si>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</si>
  <si>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</si>
  <si>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</si>
  <si>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</si>
  <si>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</si>
  <si>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</si>
  <si>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</si>
  <si>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</si>
  <si>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</si>
  <si>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</si>
  <si>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</si>
  <si>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</si>
  <si>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</si>
  <si>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</si>
  <si>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</si>
  <si>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</si>
  <si>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</si>
  <si>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</si>
  <si>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</si>
  <si>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</si>
  <si>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</si>
  <si>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</si>
  <si>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</si>
  <si>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</si>
  <si>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</si>
  <si>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</si>
  <si>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</si>
  <si>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</si>
  <si>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</si>
  <si>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</si>
  <si>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</si>
  <si>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</si>
  <si>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</si>
  <si>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</si>
  <si>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</si>
  <si>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</si>
  <si>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</si>
  <si>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</si>
  <si>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</si>
  <si>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</si>
  <si>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</si>
  <si>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</si>
  <si>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</si>
  <si>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</si>
  <si>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</si>
  <si>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</si>
  <si>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</si>
  <si>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</si>
  <si>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</si>
  <si>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</si>
  <si>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</si>
  <si>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</si>
  <si>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</si>
  <si>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</si>
  <si>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</si>
  <si>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</si>
  <si>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</si>
  <si>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</si>
  <si>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</si>
  <si>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</si>
  <si>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</si>
  <si>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</si>
  <si>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</si>
  <si>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</si>
  <si>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</si>
  <si>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</si>
  <si>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</si>
  <si>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</si>
  <si>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</si>
  <si>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</si>
  <si>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</si>
  <si>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</si>
  <si>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</si>
  <si>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</si>
  <si>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</si>
  <si>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</si>
  <si>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</si>
  <si>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</si>
  <si>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</si>
  <si>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</si>
  <si>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</si>
  <si>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</si>
  <si>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</si>
  <si>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</si>
  <si>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</si>
  <si>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</si>
  <si>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</si>
  <si>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</si>
  <si>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</si>
  <si>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</si>
  <si>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</si>
  <si>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</si>
  <si>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</si>
  <si>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</si>
  <si>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</si>
  <si>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</si>
  <si>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</si>
  <si>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</si>
  <si>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</si>
  <si>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</si>
  <si>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</si>
  <si>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</si>
  <si>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</si>
  <si>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</si>
  <si>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</si>
  <si>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</si>
  <si>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</si>
  <si>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</si>
  <si>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</si>
  <si>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</si>
  <si>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</si>
  <si>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</si>
  <si>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</si>
  <si>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</si>
  <si>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</si>
  <si>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</si>
  <si>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</si>
  <si>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</si>
  <si>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</si>
  <si>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</si>
  <si>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</si>
  <si>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</si>
  <si>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</si>
  <si>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</si>
  <si>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</si>
  <si>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</si>
  <si>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</si>
  <si>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</si>
  <si>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</si>
  <si>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</si>
  <si>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</si>
  <si>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</si>
  <si>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</si>
  <si>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</si>
  <si>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</si>
  <si>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</si>
  <si>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</si>
  <si>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</si>
  <si>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</si>
  <si>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</si>
  <si>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</si>
  <si>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</si>
  <si>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</si>
  <si>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</si>
  <si>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</si>
  <si>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</si>
  <si>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</si>
  <si>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</si>
  <si>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</si>
  <si>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</si>
  <si>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</si>
  <si>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</si>
  <si>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</si>
  <si>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</si>
  <si>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</si>
  <si>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</si>
  <si>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</si>
  <si>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</si>
  <si>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</si>
  <si>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</si>
  <si>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</si>
  <si>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</si>
  <si>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</si>
  <si>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</si>
  <si>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</si>
  <si>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</si>
  <si>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</si>
  <si>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</si>
  <si>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</si>
  <si>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</si>
  <si>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</si>
  <si>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</si>
  <si>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</si>
  <si>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</si>
  <si>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</si>
  <si>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</si>
  <si>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</si>
  <si>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</si>
  <si>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</si>
  <si>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</si>
  <si>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</si>
  <si>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</si>
  <si>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</si>
  <si>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</si>
  <si>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</si>
  <si>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</si>
  <si>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</si>
  <si>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</si>
  <si>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</si>
  <si>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</si>
  <si>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</si>
  <si>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</si>
  <si>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</si>
  <si>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</si>
  <si>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</si>
  <si>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</si>
  <si>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</si>
  <si>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</si>
  <si>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</si>
  <si>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</si>
  <si>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</si>
  <si>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</si>
  <si>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</si>
  <si>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</si>
  <si>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</si>
  <si>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</si>
  <si>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</si>
  <si>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</si>
  <si>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</si>
  <si>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</si>
  <si>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</si>
  <si>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</si>
  <si>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</si>
  <si>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</si>
  <si>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</si>
  <si>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</si>
  <si>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</si>
  <si>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</si>
  <si>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</si>
  <si>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</si>
  <si>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</si>
  <si>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</si>
  <si>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</si>
  <si>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</si>
  <si>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</si>
  <si>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</si>
  <si>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</si>
  <si>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</si>
  <si>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</si>
  <si>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</si>
  <si>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</si>
  <si>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</si>
  <si>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</si>
  <si>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</si>
  <si>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</si>
  <si>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</si>
  <si>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</si>
  <si>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</si>
  <si>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</si>
  <si>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</si>
  <si>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</si>
  <si>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</si>
  <si>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</si>
  <si>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</si>
  <si>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</si>
  <si>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</si>
  <si>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</si>
  <si>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</si>
  <si>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</si>
  <si>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</si>
  <si>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</si>
  <si>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</si>
  <si>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</si>
  <si>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</si>
  <si>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</si>
  <si>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</si>
  <si>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</si>
  <si>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</si>
  <si>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</si>
  <si>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</si>
  <si>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</si>
  <si>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</si>
  <si>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</si>
  <si>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</si>
  <si>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</si>
  <si>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</si>
  <si>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</si>
  <si>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</si>
  <si>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</si>
  <si>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</si>
  <si>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</si>
  <si>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</si>
  <si>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</si>
  <si>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</si>
  <si>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</si>
  <si>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</si>
  <si>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</si>
  <si>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</si>
  <si>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</si>
  <si>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</si>
  <si>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</si>
  <si>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</si>
  <si>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</si>
  <si>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</si>
  <si>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</si>
  <si>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</si>
  <si>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</si>
  <si>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</si>
  <si>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</si>
  <si>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</si>
  <si>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</si>
  <si>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</si>
  <si>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</si>
  <si>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</si>
  <si>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</si>
  <si>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</si>
  <si>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</si>
  <si>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</si>
  <si>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</si>
  <si>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</si>
  <si>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</si>
  <si>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</si>
  <si>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</si>
  <si>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</si>
  <si>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</si>
  <si>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</si>
  <si>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</si>
  <si>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</si>
  <si>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</si>
  <si>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</si>
  <si>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</si>
  <si>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</si>
  <si>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</si>
  <si>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</si>
  <si>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</si>
  <si>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</si>
  <si>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</si>
  <si>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</si>
  <si>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</si>
  <si>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</si>
  <si>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</si>
  <si>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</si>
  <si>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</si>
  <si>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</si>
  <si>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</si>
  <si>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</si>
  <si>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</si>
  <si>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</si>
  <si>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</si>
  <si>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</si>
  <si>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</si>
  <si>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</si>
  <si>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</si>
  <si>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</si>
  <si>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</si>
  <si>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</si>
  <si>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</si>
  <si>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</si>
  <si>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</si>
  <si>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</si>
  <si>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</si>
  <si>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</si>
  <si>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</si>
  <si>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</si>
  <si>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</si>
  <si>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</si>
  <si>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</si>
  <si>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</si>
  <si>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</si>
  <si>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</si>
  <si>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</si>
  <si>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</si>
  <si>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</si>
  <si>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</si>
  <si>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</si>
  <si>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</si>
  <si>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</si>
  <si>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</si>
  <si>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</si>
  <si>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</si>
  <si>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</si>
  <si>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</si>
  <si>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</si>
  <si>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</si>
  <si>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</si>
  <si>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</si>
  <si>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</si>
  <si>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</si>
  <si>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</si>
  <si>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</si>
  <si>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</si>
  <si>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</si>
  <si>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</si>
  <si>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</si>
  <si>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</si>
  <si>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</si>
  <si>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</si>
  <si>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</si>
  <si>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</si>
  <si>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</si>
  <si>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</si>
  <si>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</si>
  <si>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</si>
  <si>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</si>
  <si>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</si>
  <si>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</si>
  <si>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</si>
  <si>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</si>
  <si>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</si>
  <si>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</si>
  <si>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</si>
  <si>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</si>
  <si>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</si>
  <si>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</si>
  <si>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</si>
  <si>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</si>
  <si>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</si>
  <si>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</si>
  <si>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</si>
  <si>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</si>
  <si>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</si>
  <si>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</si>
  <si>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</si>
  <si>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</si>
  <si>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</si>
  <si>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</si>
  <si>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</si>
  <si>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</si>
  <si>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</si>
  <si>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</si>
  <si>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</si>
  <si>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</si>
  <si>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</si>
  <si>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</si>
  <si>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</si>
  <si>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</si>
  <si>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</si>
  <si>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</si>
  <si>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</si>
  <si>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</si>
  <si>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</si>
  <si>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</si>
  <si>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</si>
  <si>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</si>
  <si>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</si>
  <si>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</si>
  <si>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</si>
  <si>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</si>
  <si>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</si>
  <si>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</si>
  <si>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</si>
  <si>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</si>
  <si>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</si>
  <si>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</si>
  <si>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</si>
  <si>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</si>
  <si>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</si>
  <si>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</si>
  <si>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</si>
  <si>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</si>
  <si>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</si>
  <si>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</si>
  <si>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</si>
  <si>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</si>
  <si>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</si>
  <si>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</si>
  <si>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</si>
  <si>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</si>
  <si>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</si>
  <si>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</si>
  <si>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</si>
  <si>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</si>
  <si>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</si>
  <si>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</si>
  <si>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</si>
  <si>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</si>
  <si>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</si>
  <si>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</si>
  <si>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</si>
  <si>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</si>
  <si>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</si>
  <si>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</si>
  <si>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</si>
  <si>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</si>
  <si>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</si>
  <si>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</si>
  <si>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</si>
  <si>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</si>
  <si>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</si>
  <si>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</si>
  <si>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</si>
  <si>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</si>
  <si>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</si>
  <si>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</si>
  <si>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</si>
  <si>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</si>
  <si>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</si>
  <si>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</si>
  <si>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</si>
  <si>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</si>
  <si>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</si>
  <si>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</si>
  <si>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</si>
  <si>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</si>
  <si>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</si>
  <si>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</si>
  <si>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</si>
  <si>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</si>
  <si>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</si>
  <si>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</si>
  <si>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</si>
  <si>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</si>
  <si>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</si>
  <si>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</si>
  <si>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</si>
  <si>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</si>
  <si>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</si>
  <si>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</si>
  <si>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</si>
  <si>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</si>
  <si>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</si>
  <si>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</si>
  <si>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</si>
  <si>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</si>
  <si>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</si>
  <si>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</si>
  <si>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</si>
  <si>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</si>
  <si>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</si>
  <si>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</si>
  <si>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</si>
  <si>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</si>
  <si>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</si>
  <si>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</si>
  <si>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</si>
  <si>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</si>
  <si>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</si>
  <si>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</si>
  <si>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</si>
  <si>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</si>
  <si>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</si>
  <si>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</si>
  <si>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</si>
  <si>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</si>
  <si>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</si>
  <si>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</si>
  <si>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</si>
  <si>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</si>
  <si>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</si>
  <si>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</si>
  <si>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</si>
  <si>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</si>
  <si>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</si>
  <si>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</si>
  <si>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</si>
  <si>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</si>
  <si>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</si>
  <si>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</si>
  <si>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</si>
  <si>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</si>
  <si>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</si>
  <si>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</si>
  <si>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</si>
  <si>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</si>
  <si>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</si>
  <si>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</si>
  <si>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</si>
  <si>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</si>
  <si>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</si>
  <si>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</si>
  <si>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</si>
  <si>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</si>
  <si>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</si>
  <si>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</si>
  <si>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</si>
  <si>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</si>
  <si>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</si>
  <si>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</si>
  <si>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</si>
  <si>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</si>
  <si>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</si>
  <si>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</si>
  <si>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</si>
  <si>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</si>
  <si>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</si>
  <si>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</si>
  <si>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</si>
  <si>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</si>
  <si>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</si>
  <si>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</si>
  <si>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</si>
  <si>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</si>
  <si>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</si>
  <si>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</si>
  <si>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</si>
  <si>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</si>
  <si>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</si>
  <si>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</si>
  <si>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</si>
  <si>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</si>
  <si>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</si>
  <si>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</si>
  <si>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</si>
  <si>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</si>
  <si>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</si>
  <si>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</si>
  <si>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</si>
  <si>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</si>
  <si>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</si>
  <si>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</si>
  <si>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</si>
  <si>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</si>
  <si>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</si>
  <si>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</si>
  <si>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</si>
  <si>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</si>
  <si>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</si>
  <si>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</si>
  <si>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</si>
  <si>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</si>
  <si>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</si>
  <si>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</si>
  <si>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</si>
  <si>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</si>
  <si>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</si>
  <si>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</si>
  <si>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</si>
  <si>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</si>
  <si>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</si>
  <si>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</si>
  <si>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</si>
  <si>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</si>
  <si>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</si>
  <si>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</si>
  <si>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</si>
  <si>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</si>
  <si>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</si>
  <si>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</si>
  <si>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</si>
  <si>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</si>
  <si>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</si>
  <si>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</si>
  <si>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</si>
  <si>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</si>
  <si>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</si>
  <si>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</si>
  <si>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</si>
  <si>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</si>
  <si>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</si>
  <si>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</si>
  <si>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</si>
  <si>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</si>
  <si>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</si>
  <si>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</si>
  <si>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</si>
  <si>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</si>
  <si>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</si>
  <si>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</si>
  <si>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</si>
  <si>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</si>
  <si>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</si>
  <si>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</si>
  <si>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</si>
  <si>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</si>
  <si>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</si>
  <si>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</si>
  <si>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</si>
  <si>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</si>
  <si>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</si>
  <si>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</si>
  <si>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</si>
  <si>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</si>
  <si>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</si>
  <si>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</si>
  <si>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</si>
  <si>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</si>
  <si>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</si>
  <si>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</si>
  <si>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</si>
  <si>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</si>
  <si>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</si>
  <si>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</si>
  <si>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</si>
  <si>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</si>
  <si>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</si>
  <si>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</si>
  <si>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</si>
  <si>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</si>
  <si>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</si>
  <si>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</si>
  <si>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</si>
  <si>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</si>
  <si>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</si>
  <si>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</si>
  <si>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</si>
  <si>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</si>
  <si>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</si>
  <si>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</si>
  <si>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</si>
  <si>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</si>
  <si>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</si>
  <si>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</si>
  <si>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</si>
  <si>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</si>
  <si>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</si>
  <si>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</si>
  <si>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</si>
  <si>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</si>
  <si>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</si>
  <si>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</si>
  <si>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</si>
  <si>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</si>
  <si>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</si>
  <si>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</si>
  <si>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</si>
  <si>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</si>
  <si>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</si>
  <si>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</si>
  <si>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</si>
  <si>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</si>
  <si>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</si>
  <si>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</si>
  <si>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</si>
  <si>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</si>
  <si>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</si>
  <si>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</si>
  <si>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</si>
  <si>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</si>
  <si>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</si>
  <si>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</si>
  <si>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</si>
  <si>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</si>
  <si>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</si>
  <si>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</si>
  <si>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</si>
  <si>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</si>
  <si>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</si>
  <si>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</si>
  <si>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</si>
  <si>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</si>
  <si>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</si>
  <si>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</si>
  <si>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</si>
  <si>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</si>
  <si>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</si>
  <si>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</si>
  <si>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</si>
  <si>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</si>
  <si>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</si>
  <si>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</si>
  <si>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</si>
  <si>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</si>
  <si>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</si>
  <si>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</si>
  <si>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</si>
  <si>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</si>
  <si>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</si>
  <si>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</si>
  <si>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</si>
  <si>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</si>
  <si>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</si>
  <si>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</si>
  <si>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</si>
  <si>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</si>
  <si>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</si>
  <si>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</si>
  <si>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</si>
  <si>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</si>
  <si>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</si>
  <si>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</si>
  <si>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</si>
  <si>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</si>
  <si>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</si>
  <si>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</si>
  <si>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</si>
  <si>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</si>
  <si>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</si>
  <si>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</si>
  <si>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</si>
  <si>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</si>
  <si>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</si>
  <si>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</si>
  <si>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</si>
  <si>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</si>
  <si>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</si>
  <si>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</si>
  <si>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</si>
  <si>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</si>
  <si>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</si>
  <si>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</si>
  <si>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</si>
  <si>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</si>
  <si>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</si>
  <si>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</si>
  <si>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</si>
  <si>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</si>
  <si>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</si>
  <si>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</si>
  <si>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</si>
  <si>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</si>
  <si>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</si>
  <si>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</si>
  <si>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</si>
  <si>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</si>
  <si>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</si>
  <si>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</si>
  <si>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</si>
  <si>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</si>
  <si>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</si>
  <si>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</si>
  <si>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</si>
  <si>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</si>
  <si>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</si>
  <si>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</si>
  <si>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</si>
  <si>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</si>
  <si>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</si>
  <si>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</si>
  <si>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</si>
  <si>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</si>
  <si>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</si>
  <si>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</si>
  <si>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</si>
  <si>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</si>
  <si>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</si>
  <si>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</si>
  <si>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</si>
  <si>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</si>
  <si>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</si>
  <si>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</si>
  <si>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</si>
  <si>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</si>
  <si>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</si>
  <si>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</si>
  <si>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</si>
  <si>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</si>
  <si>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</si>
  <si>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</si>
  <si>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</si>
  <si>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</si>
  <si>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</si>
  <si>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</si>
  <si>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</si>
  <si>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</si>
  <si>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</si>
  <si>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</si>
  <si>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</si>
  <si>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</si>
  <si>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</si>
  <si>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</si>
  <si>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</si>
  <si>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</si>
  <si>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</si>
  <si>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</si>
  <si>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</si>
  <si>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</si>
  <si>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</si>
  <si>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</si>
  <si>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</si>
  <si>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</si>
  <si>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</si>
  <si>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</si>
  <si>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</si>
  <si>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</si>
  <si>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</si>
  <si>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</si>
  <si>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</si>
  <si>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</si>
  <si>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</si>
  <si>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</si>
  <si>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</si>
  <si>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</si>
  <si>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</si>
  <si>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</si>
  <si>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</si>
  <si>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</si>
  <si>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</si>
  <si>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</si>
  <si>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</si>
  <si>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</si>
  <si>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</si>
  <si>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</si>
  <si>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</si>
  <si>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</si>
  <si>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</si>
  <si>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</si>
  <si>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</si>
  <si>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</si>
  <si>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</si>
  <si>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</si>
  <si>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</si>
  <si>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</si>
  <si>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</si>
  <si>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</si>
  <si>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</si>
  <si>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</si>
  <si>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</si>
  <si>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</si>
  <si>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</si>
  <si>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</si>
  <si>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</si>
  <si>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</si>
  <si>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</si>
  <si>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</si>
  <si>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</si>
  <si>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</si>
  <si>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</si>
  <si>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</si>
  <si>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</si>
  <si>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</si>
  <si>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</si>
  <si>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</si>
  <si>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</si>
  <si>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</si>
  <si>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</si>
  <si>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</si>
  <si>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</si>
  <si>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</si>
  <si>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</si>
  <si>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</si>
  <si>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</si>
  <si>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</si>
  <si>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</si>
  <si>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</si>
  <si>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</si>
  <si>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</si>
  <si>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</si>
  <si>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</si>
  <si>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</si>
  <si>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</si>
  <si>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</si>
  <si>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</si>
  <si>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</si>
  <si>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</si>
  <si>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</si>
  <si>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</si>
  <si>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</si>
  <si>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</si>
  <si>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</si>
  <si>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</si>
  <si>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</si>
  <si>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</si>
  <si>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</si>
  <si>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</si>
  <si>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</si>
  <si>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</si>
  <si>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</si>
  <si>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</si>
  <si>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</si>
  <si>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</si>
  <si>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</si>
  <si>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</si>
  <si>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</si>
  <si>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</si>
  <si>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</si>
  <si>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</si>
  <si>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</si>
  <si>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</si>
  <si>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</si>
  <si>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</si>
  <si>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</si>
  <si>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</si>
  <si>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</si>
  <si>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</si>
  <si>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</si>
  <si>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</si>
  <si>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</si>
  <si>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</si>
  <si>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</si>
  <si>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</si>
  <si>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</si>
  <si>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</si>
  <si>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</si>
  <si>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</si>
  <si>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</si>
  <si>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</si>
  <si>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</si>
  <si>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</si>
  <si>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</si>
  <si>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</si>
  <si>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</si>
  <si>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</si>
  <si>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</si>
  <si>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</si>
  <si>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</si>
  <si>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</si>
  <si>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</si>
  <si>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</si>
  <si>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</si>
  <si>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</si>
  <si>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</si>
  <si>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</si>
  <si>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</si>
  <si>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</si>
  <si>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</si>
  <si>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</si>
  <si>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</si>
  <si>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</si>
  <si>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</si>
  <si>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</si>
  <si>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</si>
  <si>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</si>
  <si>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</si>
  <si>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</si>
  <si>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</si>
  <si>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</si>
  <si>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</si>
  <si>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</si>
  <si>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</si>
  <si>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</si>
  <si>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</si>
  <si>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</si>
  <si>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</si>
  <si>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</si>
  <si>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</si>
  <si>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</si>
  <si>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</si>
  <si>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</si>
  <si>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</si>
  <si>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</si>
  <si>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</si>
  <si>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</si>
  <si>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</si>
  <si>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</si>
  <si>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</si>
  <si>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</si>
  <si>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</si>
  <si>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</si>
  <si>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</si>
  <si>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</si>
  <si>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</si>
  <si>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</si>
  <si>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</si>
  <si>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</si>
  <si>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</si>
  <si>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</si>
  <si>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</si>
  <si>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</si>
  <si>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</si>
  <si>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</si>
  <si>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</si>
  <si>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</si>
  <si>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</si>
  <si>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</si>
  <si>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</si>
  <si>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</si>
  <si>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</si>
  <si>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</si>
  <si>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</si>
  <si>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</si>
  <si>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</si>
  <si>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</si>
  <si>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</si>
  <si>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</si>
  <si>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</si>
  <si>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</si>
  <si>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</si>
  <si>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</si>
  <si>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</si>
  <si>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</si>
  <si>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</si>
  <si>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</si>
  <si>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</si>
  <si>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</si>
  <si>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</si>
  <si>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</si>
  <si>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</si>
  <si>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</si>
  <si>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</si>
  <si>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</si>
  <si>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</si>
  <si>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</si>
  <si>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</si>
  <si>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</si>
  <si>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</si>
  <si>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</si>
  <si>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</si>
  <si>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</si>
  <si>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</si>
  <si>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</si>
  <si>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</si>
  <si>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</si>
  <si>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</si>
  <si>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</si>
  <si>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</si>
  <si>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</si>
  <si>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</si>
  <si>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</si>
  <si>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</si>
  <si>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</si>
  <si>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</si>
  <si>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</si>
  <si>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</si>
  <si>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</si>
  <si>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</si>
  <si>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</si>
  <si>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</si>
  <si>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</si>
  <si>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</si>
  <si>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</si>
  <si>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</si>
  <si>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</si>
  <si>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</si>
  <si>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</si>
  <si>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</si>
  <si>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</si>
  <si>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</si>
  <si>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</si>
  <si>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</si>
  <si>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</si>
  <si>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</si>
  <si>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</si>
  <si>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</si>
  <si>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</si>
  <si>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</si>
  <si>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</si>
  <si>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</si>
  <si>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</si>
  <si>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</si>
  <si>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</si>
  <si>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</si>
  <si>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</si>
  <si>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</si>
  <si>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</si>
  <si>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</si>
  <si>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</si>
  <si>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</si>
  <si>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</si>
  <si>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</si>
  <si>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</si>
  <si>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</si>
  <si>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</si>
  <si>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</si>
  <si>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</si>
  <si>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</si>
  <si>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</si>
  <si>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</si>
  <si>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</si>
  <si>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</si>
  <si>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</si>
  <si>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</si>
  <si>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</si>
  <si>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</si>
  <si>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</si>
  <si>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</si>
  <si>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</si>
  <si>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</si>
  <si>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</si>
  <si>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</si>
  <si>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</si>
  <si>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</si>
  <si>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</si>
  <si>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</si>
  <si>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</si>
  <si>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</si>
  <si>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</si>
  <si>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</si>
  <si>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</si>
  <si>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</si>
  <si>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</si>
  <si>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</si>
  <si>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</si>
  <si>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</si>
  <si>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</si>
  <si>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</si>
  <si>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</si>
  <si>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</si>
  <si>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</si>
  <si>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</si>
  <si>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</si>
  <si>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</si>
  <si>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</si>
  <si>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</si>
  <si>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</si>
  <si>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</si>
  <si>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</si>
  <si>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</si>
  <si>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</si>
  <si>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</si>
  <si>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</si>
  <si>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</si>
  <si>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</si>
  <si>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</si>
  <si>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</si>
  <si>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</si>
  <si>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</si>
  <si>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</si>
  <si>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</si>
  <si>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</si>
  <si>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</si>
  <si>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</si>
  <si>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</si>
  <si>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</si>
  <si>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</si>
  <si>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</si>
  <si>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</si>
  <si>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</si>
  <si>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</si>
  <si>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</si>
  <si>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</si>
  <si>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</si>
  <si>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</si>
  <si>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</si>
  <si>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</si>
  <si>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</si>
  <si>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</si>
  <si>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</si>
  <si>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</si>
  <si>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</si>
  <si>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</si>
  <si>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</si>
  <si>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</si>
  <si>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</si>
  <si>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</si>
  <si>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</si>
  <si>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</si>
  <si>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</si>
  <si>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</si>
  <si>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</si>
  <si>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</si>
  <si>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</si>
  <si>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</si>
  <si>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</si>
  <si>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</si>
  <si>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</si>
  <si>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</si>
  <si>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</si>
  <si>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</si>
  <si>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</si>
  <si>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</si>
  <si>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</si>
  <si>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</si>
  <si>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</si>
  <si>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</si>
  <si>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</si>
  <si>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</si>
  <si>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</si>
  <si>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</si>
  <si>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</si>
  <si>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</si>
  <si>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</si>
  <si>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</si>
  <si>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</si>
  <si>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</si>
  <si>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</si>
  <si>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</si>
  <si>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</si>
  <si>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</si>
  <si>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</si>
  <si>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</si>
  <si>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</si>
  <si>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</si>
  <si>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</si>
  <si>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</si>
  <si>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</si>
  <si>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</si>
  <si>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</si>
  <si>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</si>
  <si>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</si>
  <si>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</si>
  <si>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</si>
  <si>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</si>
  <si>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</si>
  <si>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</si>
  <si>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</si>
  <si>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</si>
  <si>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</si>
  <si>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</si>
  <si>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</si>
  <si>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</si>
  <si>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</si>
  <si>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</si>
  <si>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</si>
  <si>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</si>
  <si>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</si>
  <si>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</si>
  <si>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</si>
  <si>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</si>
  <si>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</si>
  <si>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</si>
  <si>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</si>
  <si>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</si>
  <si>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</si>
  <si>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</si>
  <si>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</si>
  <si>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</si>
  <si>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</si>
  <si>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</si>
  <si>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</si>
  <si>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</si>
  <si>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</si>
  <si>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</si>
  <si>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</si>
  <si>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</si>
  <si>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</si>
  <si>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</si>
  <si>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</si>
  <si>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</si>
  <si>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</si>
  <si>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</si>
  <si>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</si>
  <si>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</si>
  <si>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</si>
  <si>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</si>
  <si>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</si>
  <si>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</si>
  <si>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</si>
  <si>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</si>
  <si>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</si>
  <si>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</si>
  <si>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</si>
  <si>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</si>
  <si>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</si>
  <si>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</si>
  <si>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</si>
  <si>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</si>
  <si>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</si>
  <si>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</si>
  <si>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</si>
  <si>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</si>
  <si>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</si>
  <si>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</si>
  <si>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</si>
  <si>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</si>
  <si>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</si>
  <si>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</si>
  <si>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</si>
  <si>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</si>
  <si>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</si>
  <si>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</si>
  <si>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</si>
  <si>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</si>
  <si>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</si>
  <si>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</si>
  <si>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</si>
  <si>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</si>
  <si>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</si>
  <si>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</si>
  <si>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</si>
  <si>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</si>
  <si>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</si>
  <si>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</si>
  <si>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</si>
  <si>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</si>
  <si>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</si>
  <si>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</si>
  <si>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</si>
  <si>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</si>
  <si>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</si>
  <si>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</si>
  <si>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</si>
  <si>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</si>
  <si>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</si>
  <si>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</si>
  <si>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</si>
  <si>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</si>
  <si>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</si>
  <si>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</si>
  <si>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</si>
  <si>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</si>
  <si>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</si>
  <si>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</si>
  <si>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</si>
  <si>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</si>
  <si>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</si>
  <si>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</si>
  <si>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</si>
  <si>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</si>
  <si>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</si>
  <si>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</si>
  <si>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</si>
  <si>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</si>
  <si>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</si>
  <si>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</si>
  <si>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</si>
  <si>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</si>
  <si>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</si>
  <si>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</si>
  <si>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</si>
  <si>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</si>
  <si>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</si>
  <si>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</si>
  <si>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</si>
  <si>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</si>
  <si>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</si>
  <si>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</si>
  <si>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</si>
  <si>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</si>
  <si>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</si>
  <si>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</si>
  <si>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</si>
  <si>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</si>
  <si>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</si>
  <si>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</si>
  <si>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</si>
  <si>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</si>
  <si>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</si>
  <si>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</si>
  <si>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</si>
  <si>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</si>
  <si>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</si>
  <si>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</si>
  <si>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</si>
  <si>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</si>
  <si>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</si>
  <si>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</si>
  <si>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</si>
  <si>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</si>
  <si>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</si>
  <si>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</si>
  <si>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</si>
  <si>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</si>
  <si>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</si>
  <si>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</si>
  <si>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</si>
  <si>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</si>
  <si>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</si>
  <si>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</si>
  <si>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</si>
  <si>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</si>
  <si>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</si>
  <si>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</si>
  <si>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</si>
  <si>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</si>
  <si>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</si>
  <si>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</si>
  <si>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</si>
  <si>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</si>
  <si>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</si>
  <si>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</si>
  <si>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</si>
  <si>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</si>
  <si>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</si>
  <si>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</si>
  <si>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</si>
  <si>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</si>
  <si>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</si>
  <si>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</si>
  <si>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</si>
  <si>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</si>
  <si>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</si>
  <si>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</si>
  <si>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</si>
  <si>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</si>
  <si>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</si>
  <si>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</si>
  <si>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</si>
  <si>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</si>
  <si>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</si>
  <si>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</si>
  <si>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</si>
  <si>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</si>
  <si>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</si>
  <si>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</si>
  <si>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</si>
  <si>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</si>
  <si>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</si>
  <si>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</si>
  <si>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</si>
  <si>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</si>
  <si>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</si>
  <si>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</si>
  <si>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</si>
  <si>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</si>
  <si>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</si>
  <si>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</si>
  <si>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</si>
  <si>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</si>
  <si>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</si>
  <si>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</si>
  <si>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</si>
  <si>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</si>
  <si>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</si>
  <si>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</si>
  <si>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</si>
  <si>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</si>
  <si>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</si>
  <si>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</si>
  <si>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</si>
  <si>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</si>
  <si>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</si>
  <si>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</si>
  <si>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</si>
  <si>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</si>
  <si>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</si>
  <si>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</si>
  <si>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</si>
  <si>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</si>
  <si>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</si>
  <si>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</si>
  <si>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</si>
  <si>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</si>
  <si>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</si>
  <si>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</si>
  <si>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</si>
  <si>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</si>
  <si>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</si>
  <si>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</si>
  <si>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</si>
  <si>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</si>
  <si>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</si>
  <si>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</si>
  <si>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</si>
  <si>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</si>
  <si>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</si>
  <si>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</si>
  <si>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</si>
  <si>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</si>
  <si>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</si>
  <si>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</si>
  <si>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</si>
  <si>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</si>
  <si>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</si>
  <si>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</si>
  <si>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</si>
  <si>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</si>
  <si>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</si>
  <si>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</si>
  <si>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</si>
  <si>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</si>
  <si>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</si>
  <si>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</si>
  <si>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</si>
  <si>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</si>
  <si>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</si>
  <si>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</si>
  <si>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</si>
  <si>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</si>
  <si>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</si>
  <si>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</si>
  <si>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</si>
  <si>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</si>
  <si>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</si>
  <si>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</si>
  <si>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</si>
  <si>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</si>
  <si>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</si>
  <si>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</si>
  <si>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</si>
  <si>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</si>
  <si>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</si>
  <si>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</si>
  <si>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</si>
  <si>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</si>
  <si>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</si>
  <si>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</si>
  <si>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</si>
  <si>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</si>
  <si>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</si>
  <si>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</si>
  <si>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</si>
  <si>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</si>
  <si>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</si>
  <si>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</si>
  <si>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</si>
  <si>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</si>
  <si>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</si>
  <si>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</si>
  <si>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</si>
  <si>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</si>
  <si>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</si>
  <si>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</si>
  <si>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</si>
  <si>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</si>
  <si>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</si>
  <si>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</si>
  <si>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</si>
  <si>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</si>
  <si>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</si>
  <si>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</si>
  <si>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</si>
  <si>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</si>
  <si>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</si>
  <si>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</si>
  <si>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</si>
  <si>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</si>
  <si>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</si>
  <si>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</si>
  <si>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</si>
  <si>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</si>
  <si>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</si>
  <si>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</si>
  <si>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</si>
  <si>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</si>
  <si>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</si>
  <si>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</si>
  <si>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</si>
  <si>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</si>
  <si>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</si>
  <si>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</si>
  <si>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</si>
  <si>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</si>
  <si>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</si>
  <si>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</si>
  <si>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</si>
  <si>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</si>
  <si>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</si>
  <si>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</si>
  <si>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</si>
  <si>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</si>
  <si>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</si>
  <si>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</si>
  <si>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</si>
  <si>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</si>
  <si>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</si>
  <si>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</si>
  <si>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</si>
  <si>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</si>
  <si>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</si>
  <si>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</si>
  <si>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</si>
  <si>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</si>
  <si>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</si>
  <si>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</si>
  <si>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</si>
  <si>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</si>
  <si>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</si>
  <si>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</si>
  <si>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</si>
  <si>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</si>
  <si>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</si>
  <si>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</si>
  <si>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</si>
  <si>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</si>
  <si>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</si>
  <si>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</si>
  <si>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</si>
  <si>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</si>
  <si>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</si>
  <si>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</si>
  <si>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</si>
  <si>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</si>
  <si>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</si>
  <si>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</si>
  <si>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</si>
  <si>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</si>
  <si>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</si>
  <si>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</si>
  <si>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</si>
  <si>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</si>
  <si>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</si>
  <si>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</si>
  <si>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</si>
  <si>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</si>
  <si>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</si>
  <si>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</si>
  <si>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</si>
  <si>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</si>
  <si>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</si>
  <si>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</si>
  <si>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</si>
  <si>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</si>
  <si>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</si>
  <si>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</si>
  <si>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</si>
  <si>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</si>
  <si>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</si>
  <si>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</si>
  <si>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</si>
  <si>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</si>
  <si>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</si>
  <si>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</si>
  <si>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</si>
  <si>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</si>
  <si>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</si>
  <si>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</si>
  <si>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</si>
  <si>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</si>
  <si>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</si>
  <si>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</si>
  <si>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</si>
  <si>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</si>
  <si>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</si>
  <si>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</si>
  <si>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</si>
  <si>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</si>
  <si>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</si>
  <si>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</si>
  <si>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</si>
  <si>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</si>
  <si>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</si>
  <si>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</si>
  <si>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</si>
  <si>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</si>
  <si>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</si>
  <si>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</si>
  <si>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</si>
  <si>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</si>
  <si>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</si>
  <si>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</si>
  <si>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</si>
  <si>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</si>
  <si>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</si>
  <si>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</si>
  <si>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</si>
  <si>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</si>
  <si>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</si>
  <si>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</si>
  <si>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</si>
  <si>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</si>
  <si>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</si>
  <si>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</si>
  <si>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</si>
  <si>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</si>
  <si>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</si>
  <si>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</si>
  <si>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</si>
  <si>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</si>
  <si>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</si>
  <si>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</si>
  <si>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</si>
  <si>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</si>
  <si>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</si>
  <si>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</si>
  <si>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</si>
  <si>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</si>
  <si>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</si>
  <si>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</si>
  <si>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</si>
  <si>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</si>
  <si>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</si>
  <si>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</si>
  <si>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</si>
  <si>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</si>
  <si>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</si>
  <si>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</si>
  <si>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</si>
  <si>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</si>
  <si>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</si>
  <si>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</si>
  <si>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</si>
  <si>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</si>
  <si>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</si>
  <si>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</si>
  <si>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</si>
  <si>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</si>
  <si>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</si>
  <si>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</si>
  <si>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</si>
  <si>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</si>
  <si>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</si>
  <si>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</si>
  <si>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</si>
  <si>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</si>
  <si>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</si>
  <si>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</si>
  <si>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</si>
  <si>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</si>
  <si>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</si>
  <si>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</si>
  <si>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</si>
  <si>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</si>
  <si>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</si>
  <si>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</si>
  <si>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</si>
  <si>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</si>
  <si>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</si>
  <si>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</si>
  <si>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</si>
  <si>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</si>
  <si>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</si>
  <si>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</si>
  <si>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</si>
  <si>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</si>
  <si>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</si>
  <si>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</si>
  <si>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</si>
  <si>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</si>
  <si>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</si>
  <si>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</si>
  <si>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</si>
  <si>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</si>
  <si>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</si>
  <si>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</si>
  <si>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</si>
  <si>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</si>
  <si>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</si>
  <si>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</si>
  <si>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</si>
  <si>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</si>
  <si>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</si>
  <si>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</si>
  <si>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</si>
  <si>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</si>
  <si>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</si>
  <si>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</si>
  <si>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</si>
  <si>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</si>
  <si>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</si>
  <si>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</si>
  <si>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</si>
  <si>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</si>
  <si>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</si>
  <si>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</si>
  <si>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</si>
  <si>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</si>
  <si>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</si>
  <si>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</si>
  <si>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</si>
  <si>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</si>
  <si>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</si>
  <si>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</si>
  <si>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</si>
  <si>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</si>
  <si>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</si>
  <si>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</si>
  <si>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</si>
  <si>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</si>
  <si>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</si>
  <si>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</si>
  <si>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</si>
  <si>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</si>
  <si>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</si>
  <si>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</si>
  <si>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</si>
  <si>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</si>
  <si>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</si>
  <si>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</si>
  <si>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</si>
  <si>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</si>
  <si>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</si>
  <si>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</si>
  <si>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</si>
  <si>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</si>
  <si>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</si>
  <si>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</si>
  <si>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</si>
  <si>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</si>
  <si>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</si>
  <si>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</si>
  <si>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</si>
  <si>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</si>
  <si>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</si>
  <si>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</si>
  <si>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</si>
  <si>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</si>
  <si>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</si>
  <si>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</si>
  <si>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</si>
  <si>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</si>
  <si>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</si>
  <si>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</si>
  <si>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</si>
  <si>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</si>
  <si>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</si>
  <si>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</si>
  <si>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</si>
  <si>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</si>
  <si>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</si>
  <si>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</si>
  <si>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</si>
  <si>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</si>
  <si>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</si>
  <si>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</si>
  <si>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</si>
  <si>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</si>
  <si>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</si>
  <si>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</si>
  <si>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</si>
  <si>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</si>
  <si>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</si>
  <si>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</si>
  <si>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</si>
  <si>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</si>
  <si>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</si>
  <si>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</si>
  <si>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</si>
  <si>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</si>
  <si>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</si>
  <si>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</si>
  <si>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</si>
  <si>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</si>
  <si>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</si>
  <si>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</si>
  <si>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</si>
  <si>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</si>
  <si>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</si>
  <si>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</si>
  <si>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</si>
  <si>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</si>
  <si>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</si>
  <si>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</si>
  <si>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</si>
  <si>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</si>
  <si>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</si>
  <si>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</si>
  <si>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</si>
  <si>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</si>
  <si>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</si>
  <si>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</si>
  <si>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</si>
  <si>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</si>
  <si>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</si>
  <si>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</si>
  <si>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</si>
  <si>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</si>
  <si>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</si>
  <si>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</si>
  <si>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</si>
  <si>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</si>
  <si>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</si>
  <si>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</si>
  <si>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</si>
  <si>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</si>
  <si>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</si>
  <si>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</si>
  <si>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</si>
  <si>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</si>
  <si>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</si>
  <si>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</si>
  <si>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</si>
  <si>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</si>
  <si>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</si>
  <si>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</si>
  <si>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</si>
  <si>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</si>
  <si>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</si>
  <si>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</si>
  <si>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</si>
  <si>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</si>
  <si>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</si>
  <si>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</si>
  <si>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</si>
  <si>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</si>
  <si>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</si>
  <si>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</si>
  <si>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</si>
  <si>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</si>
  <si>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</si>
  <si>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</si>
  <si>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</si>
  <si>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</si>
  <si>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</si>
  <si>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</si>
  <si>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</si>
  <si>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</si>
  <si>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</si>
  <si>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</si>
  <si>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</si>
  <si>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</si>
  <si>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</si>
  <si>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</si>
  <si>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</si>
  <si>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</si>
  <si>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</si>
  <si>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</si>
  <si>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</si>
  <si>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</si>
  <si>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</si>
  <si>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</si>
  <si>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</si>
  <si>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</si>
  <si>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</si>
  <si>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</si>
  <si>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</si>
  <si>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</si>
  <si>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</si>
  <si>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</si>
  <si>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</si>
  <si>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</si>
  <si>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</si>
  <si>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</si>
  <si>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</si>
  <si>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</si>
  <si>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</si>
  <si>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</si>
  <si>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</si>
  <si>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</si>
  <si>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</si>
  <si>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</si>
  <si>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</si>
  <si>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</si>
  <si>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</si>
  <si>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</si>
  <si>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</si>
  <si>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</si>
  <si>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</si>
  <si>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</si>
  <si>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</si>
  <si>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</si>
  <si>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</si>
  <si>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</si>
  <si>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</si>
  <si>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</si>
  <si>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</si>
  <si>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</si>
  <si>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</si>
  <si>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</si>
  <si>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</si>
  <si>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</si>
  <si>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</si>
  <si>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</si>
  <si>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</si>
  <si>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</si>
  <si>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</si>
  <si>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</si>
  <si>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</si>
  <si>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</si>
  <si>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</si>
  <si>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</si>
  <si>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</si>
  <si>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</si>
  <si>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</si>
  <si>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</si>
  <si>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</si>
  <si>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</si>
  <si>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</si>
  <si>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</si>
  <si>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</si>
  <si>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</si>
  <si>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</si>
  <si>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</si>
  <si>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</si>
  <si>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</si>
  <si>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</si>
  <si>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</si>
  <si>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</si>
  <si>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</si>
  <si>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</si>
  <si>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</si>
  <si>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</si>
  <si>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</si>
  <si>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</si>
  <si>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</si>
  <si>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</si>
  <si>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</si>
  <si>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</si>
  <si>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</si>
  <si>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</si>
  <si>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</si>
  <si>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</si>
  <si>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</si>
  <si>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</si>
  <si>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</si>
  <si>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</si>
  <si>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</si>
  <si>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</si>
  <si>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</si>
  <si>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</si>
  <si>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</si>
  <si>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</si>
  <si>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</si>
  <si>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</si>
  <si>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</si>
  <si>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</si>
  <si>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</si>
  <si>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</si>
  <si>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</si>
  <si>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</si>
  <si>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</si>
  <si>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</si>
  <si>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</si>
  <si>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</si>
  <si>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</si>
  <si>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</si>
  <si>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</si>
  <si>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</si>
  <si>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</si>
  <si>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</si>
  <si>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</si>
  <si>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</si>
  <si>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</si>
  <si>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</si>
  <si>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</si>
  <si>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</si>
  <si>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</si>
  <si>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</si>
  <si>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</si>
  <si>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</si>
  <si>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</si>
  <si>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</si>
  <si>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</si>
  <si>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</si>
  <si>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</si>
  <si>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</si>
  <si>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</si>
  <si>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</si>
  <si>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</si>
  <si>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</si>
  <si>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</si>
  <si>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</si>
  <si>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</si>
  <si>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</si>
  <si>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</si>
  <si>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</si>
  <si>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</si>
  <si>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</si>
  <si>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</si>
  <si>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</si>
  <si>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</si>
  <si>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</si>
  <si>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</si>
  <si>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</si>
  <si>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</si>
  <si>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</si>
  <si>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</si>
  <si>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</si>
  <si>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</si>
  <si>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</si>
  <si>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</si>
  <si>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</si>
  <si>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</si>
  <si>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</si>
  <si>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</si>
  <si>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</si>
  <si>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</si>
  <si>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</si>
  <si>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</si>
  <si>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</si>
  <si>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</si>
  <si>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</si>
  <si>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</si>
  <si>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</si>
  <si>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</si>
  <si>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</si>
  <si>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</si>
  <si>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</si>
  <si>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</si>
  <si>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</si>
  <si>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</si>
  <si>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</si>
  <si>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</si>
  <si>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</si>
  <si>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</si>
  <si>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</si>
  <si>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</si>
  <si>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</si>
  <si>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</si>
  <si>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</si>
  <si>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</si>
  <si>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</si>
  <si>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</si>
  <si>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</si>
  <si>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</si>
  <si>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</si>
  <si>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</si>
  <si>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</si>
  <si>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</si>
  <si>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</si>
  <si>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</si>
  <si>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</si>
  <si>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</si>
  <si>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</si>
  <si>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</si>
  <si>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</si>
  <si>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</si>
  <si>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</si>
  <si>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</si>
  <si>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</si>
  <si>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</si>
  <si>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</si>
  <si>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</si>
  <si>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</si>
  <si>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</si>
  <si>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</si>
  <si>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</si>
  <si>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</si>
  <si>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</si>
  <si>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</si>
  <si>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</si>
  <si>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</si>
  <si>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</si>
  <si>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</si>
  <si>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</si>
  <si>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</si>
  <si>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</si>
  <si>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</si>
  <si>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</si>
  <si>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</si>
  <si>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</si>
  <si>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</si>
  <si>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</si>
  <si>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</si>
  <si>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</si>
  <si>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</si>
  <si>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</si>
  <si>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</si>
  <si>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</si>
  <si>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</si>
  <si>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</si>
  <si>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</si>
  <si>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</si>
  <si>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</si>
  <si>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</si>
  <si>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</si>
  <si>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</si>
  <si>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</si>
  <si>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</si>
  <si>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</si>
  <si>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</si>
  <si>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</si>
  <si>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</si>
  <si>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</si>
  <si>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</si>
  <si>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</si>
  <si>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</si>
  <si>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</si>
  <si>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</si>
  <si>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</si>
  <si>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</si>
  <si>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</si>
  <si>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</si>
  <si>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</si>
  <si>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</si>
  <si>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</si>
  <si>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</si>
  <si>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</si>
  <si>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</si>
  <si>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</si>
  <si>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</si>
  <si>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</si>
  <si>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</si>
  <si>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</si>
  <si>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</si>
  <si>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</si>
  <si>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</si>
  <si>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</si>
  <si>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</si>
  <si>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</si>
  <si>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</si>
  <si>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</si>
  <si>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</si>
  <si>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</si>
  <si>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</si>
  <si>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</si>
  <si>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</si>
  <si>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</si>
  <si>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</si>
  <si>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</si>
  <si>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</si>
  <si>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</si>
  <si>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</si>
  <si>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</si>
  <si>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</si>
  <si>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</si>
  <si>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</si>
  <si>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</si>
  <si>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</si>
  <si>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</si>
  <si>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</si>
  <si>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</si>
  <si>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</si>
  <si>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</si>
  <si>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</si>
  <si>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</si>
  <si>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</si>
  <si>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</si>
  <si>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</si>
  <si>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</si>
  <si>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</si>
  <si>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</si>
  <si>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</si>
  <si>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</si>
  <si>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</si>
  <si>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</si>
  <si>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</si>
  <si>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</si>
  <si>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</si>
  <si>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</si>
  <si>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</si>
  <si>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</si>
  <si>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</si>
  <si>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</si>
  <si>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</si>
  <si>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</si>
  <si>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</si>
  <si>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</si>
  <si>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</si>
  <si>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</si>
  <si>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</si>
  <si>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</si>
  <si>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</si>
  <si>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</si>
  <si>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</si>
  <si>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</si>
  <si>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</si>
  <si>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</si>
  <si>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</si>
  <si>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</si>
  <si>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</si>
  <si>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</si>
  <si>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</si>
  <si>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</si>
  <si>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</si>
  <si>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</si>
  <si>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</si>
  <si>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</si>
  <si>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</si>
  <si>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</si>
  <si>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</si>
  <si>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</si>
  <si>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</si>
  <si>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</si>
  <si>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</si>
  <si>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</si>
  <si>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</si>
  <si>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</si>
  <si>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</si>
  <si>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</si>
  <si>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</si>
  <si>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</si>
  <si>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</si>
  <si>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</si>
  <si>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</si>
  <si>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</si>
  <si>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</si>
  <si>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</si>
  <si>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</si>
  <si>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</si>
  <si>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</si>
  <si>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</si>
  <si>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</si>
  <si>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</si>
  <si>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</si>
  <si>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</si>
  <si>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</si>
  <si>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</si>
  <si>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</si>
  <si>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</si>
  <si>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</si>
  <si>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</si>
  <si>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</si>
  <si>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</si>
  <si>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</si>
  <si>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</si>
  <si>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</si>
  <si>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</si>
  <si>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</si>
  <si>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</si>
  <si>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</si>
  <si>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</si>
  <si>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</si>
  <si>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</si>
  <si>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</si>
  <si>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</si>
  <si>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</si>
  <si>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</si>
  <si>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</si>
  <si>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</si>
  <si>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</si>
  <si>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</si>
  <si>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</si>
  <si>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</si>
  <si>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</si>
  <si>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</si>
  <si>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</si>
  <si>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</si>
  <si>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</si>
  <si>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</si>
  <si>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</si>
  <si>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</si>
  <si>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</si>
  <si>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</si>
  <si>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</si>
  <si>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</si>
  <si>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</si>
  <si>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</si>
  <si>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</si>
  <si>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</si>
  <si>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</si>
  <si>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</si>
  <si>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</si>
  <si>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</si>
  <si>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</si>
  <si>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</si>
  <si>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</si>
  <si>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</si>
  <si>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</si>
  <si>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</si>
  <si>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</si>
  <si>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</si>
  <si>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</si>
  <si>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</si>
  <si>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</si>
  <si>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</si>
  <si>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</si>
  <si>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</si>
  <si>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</si>
  <si>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</si>
  <si>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</si>
  <si>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</si>
  <si>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</si>
  <si>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</si>
  <si>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</si>
  <si>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</si>
  <si>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</si>
  <si>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</si>
  <si>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</si>
  <si>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</si>
  <si>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</si>
  <si>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</si>
  <si>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</si>
  <si>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</si>
  <si>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</si>
  <si>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</si>
  <si>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</si>
  <si>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</si>
  <si>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</si>
  <si>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</si>
  <si>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</si>
  <si>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</si>
  <si>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</si>
  <si>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</si>
  <si>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</si>
  <si>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</si>
  <si>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</si>
  <si>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</si>
  <si>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</si>
  <si>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</si>
  <si>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</si>
  <si>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</si>
  <si>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</si>
  <si>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</si>
  <si>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</si>
  <si>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</si>
  <si>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</si>
  <si>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</si>
  <si>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</si>
  <si>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</si>
  <si>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</si>
  <si>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</si>
  <si>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</si>
  <si>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</si>
  <si>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</si>
  <si>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</si>
  <si>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</si>
  <si>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</si>
  <si>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</si>
  <si>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</si>
  <si>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</si>
  <si>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</si>
  <si>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</si>
  <si>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</si>
  <si>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</si>
  <si>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</si>
  <si>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</si>
  <si>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</si>
  <si>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</si>
  <si>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</si>
  <si>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</si>
  <si>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</si>
  <si>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</si>
  <si>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</si>
  <si>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</si>
  <si>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</si>
  <si>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</si>
  <si>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</si>
  <si>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</si>
  <si>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</si>
  <si>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</si>
  <si>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</si>
  <si>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</si>
  <si>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</si>
  <si>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</si>
  <si>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</si>
  <si>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</si>
  <si>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</si>
  <si>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</si>
  <si>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</si>
  <si>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</si>
  <si>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</si>
  <si>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</si>
  <si>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</si>
  <si>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</si>
  <si>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</si>
  <si>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</si>
  <si>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</si>
  <si>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</si>
  <si>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</si>
  <si>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</si>
  <si>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</si>
  <si>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</si>
  <si>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</si>
  <si>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</si>
  <si>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</si>
  <si>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</si>
  <si>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</si>
  <si>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</si>
  <si>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</si>
  <si>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</si>
  <si>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</si>
  <si>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</si>
  <si>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</si>
  <si>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</si>
  <si>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</si>
  <si>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</si>
  <si>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</si>
  <si>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</si>
  <si>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</si>
  <si>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</si>
  <si>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</si>
  <si>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</si>
  <si>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</si>
  <si>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</si>
  <si>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</si>
  <si>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</si>
  <si>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</si>
  <si>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</si>
  <si>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</si>
  <si>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</si>
  <si>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</si>
  <si>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</si>
  <si>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</si>
  <si>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</si>
  <si>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</si>
  <si>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</si>
  <si>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</si>
  <si>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</si>
  <si>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</si>
  <si>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</si>
  <si>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</si>
  <si>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</si>
  <si>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</si>
  <si>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</si>
  <si>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</si>
  <si>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</si>
  <si>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</si>
  <si>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</si>
  <si>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</si>
  <si>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</si>
  <si>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</si>
  <si>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</si>
  <si>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</si>
  <si>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</si>
  <si>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</si>
  <si>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</si>
  <si>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</si>
  <si>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</si>
  <si>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</si>
  <si>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</si>
  <si>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</si>
  <si>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</si>
  <si>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</si>
  <si>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</si>
  <si>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</si>
  <si>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</si>
  <si>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</si>
  <si>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</si>
  <si>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</si>
  <si>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</si>
  <si>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</si>
  <si>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</si>
  <si>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</si>
  <si>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</si>
  <si>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</si>
  <si>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</si>
  <si>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</si>
  <si>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</si>
  <si>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</si>
  <si>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</si>
  <si>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</si>
  <si>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</si>
  <si>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</si>
  <si>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</si>
  <si>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</si>
  <si>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</si>
  <si>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</si>
  <si>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</si>
  <si>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</si>
  <si>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</si>
  <si>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</si>
  <si>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</si>
  <si>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</si>
  <si>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</si>
  <si>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</si>
  <si>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</si>
  <si>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</si>
  <si>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</si>
  <si>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</si>
  <si>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</si>
  <si>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</si>
  <si>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</si>
  <si>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</si>
  <si>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</si>
  <si>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</si>
  <si>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</si>
  <si>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</si>
  <si>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</si>
  <si>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</si>
  <si>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</si>
  <si>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</si>
  <si>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</si>
  <si>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</si>
  <si>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</si>
  <si>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</si>
  <si>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</si>
  <si>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</si>
  <si>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</si>
  <si>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</si>
  <si>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</si>
  <si>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</si>
  <si>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</si>
  <si>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</si>
  <si>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</si>
  <si>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</si>
  <si>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</si>
  <si>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</si>
  <si>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</si>
  <si>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</si>
  <si>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</si>
  <si>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</si>
  <si>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</si>
  <si>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</si>
  <si>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</si>
  <si>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</si>
  <si>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</si>
  <si>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</si>
  <si>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</si>
  <si>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</si>
  <si>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</si>
  <si>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</si>
  <si>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</si>
  <si>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</si>
  <si>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</si>
  <si>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</si>
  <si>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</si>
  <si>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</si>
  <si>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</si>
  <si>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</si>
  <si>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</si>
  <si>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</si>
  <si>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</si>
  <si>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</si>
  <si>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</si>
  <si>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</si>
  <si>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</si>
  <si>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</si>
  <si>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</si>
  <si>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</si>
  <si>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</si>
  <si>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</si>
  <si>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</si>
  <si>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</si>
  <si>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</si>
  <si>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</si>
  <si>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</si>
  <si>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</si>
  <si>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</si>
  <si>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</si>
  <si>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</si>
  <si>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</si>
  <si>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</si>
  <si>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</si>
  <si>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</si>
  <si>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</si>
  <si>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</si>
  <si>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</si>
  <si>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</si>
  <si>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</si>
  <si>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</si>
  <si>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</si>
  <si>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</si>
  <si>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</si>
  <si>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</si>
  <si>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</si>
  <si>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</si>
  <si>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</si>
  <si>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</si>
  <si>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</si>
  <si>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</si>
  <si>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</si>
  <si>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</si>
  <si>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</si>
  <si>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</si>
  <si>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</si>
  <si>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</si>
  <si>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</si>
  <si>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</si>
  <si>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</si>
  <si>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</si>
  <si>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</si>
  <si>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</si>
  <si>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</si>
  <si>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</si>
  <si>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</si>
  <si>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</si>
  <si>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</si>
  <si>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</si>
  <si>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</si>
  <si>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</si>
  <si>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</si>
  <si>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</si>
  <si>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</si>
  <si>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</si>
  <si>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</si>
  <si>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</si>
  <si>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</si>
  <si>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</si>
  <si>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</si>
  <si>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</si>
  <si>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</si>
  <si>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</si>
  <si>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</si>
  <si>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</si>
  <si>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</si>
  <si>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</si>
  <si>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</si>
  <si>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</si>
  <si>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</si>
  <si>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</si>
  <si>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</si>
  <si>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</si>
  <si>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</si>
  <si>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</si>
  <si>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</si>
  <si>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</si>
  <si>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</si>
  <si>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</si>
  <si>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</si>
  <si>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</si>
  <si>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</si>
  <si>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</si>
  <si>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</si>
  <si>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</si>
  <si>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</si>
  <si>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</si>
  <si>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</si>
  <si>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</si>
  <si>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</si>
  <si>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</si>
  <si>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</si>
  <si>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</si>
  <si>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</si>
  <si>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</si>
  <si>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</si>
  <si>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</si>
  <si>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</si>
  <si>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</si>
  <si>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</si>
  <si>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</si>
  <si>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</si>
  <si>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</si>
  <si>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</si>
  <si>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</si>
  <si>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</si>
  <si>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</si>
  <si>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</si>
  <si>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</si>
  <si>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</si>
  <si>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</si>
  <si>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</si>
  <si>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</si>
  <si>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</si>
  <si>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</si>
  <si>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</si>
  <si>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</si>
  <si>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</si>
  <si>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</si>
  <si>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</si>
  <si>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</si>
  <si>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</si>
  <si>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</si>
  <si>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</si>
  <si>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</si>
  <si>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</si>
  <si>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</si>
  <si>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</si>
  <si>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</si>
  <si>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</si>
  <si>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</si>
  <si>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</si>
  <si>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</si>
  <si>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</si>
  <si>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</si>
  <si>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</si>
  <si>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</si>
  <si>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</si>
  <si>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</si>
  <si>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</si>
  <si>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</si>
  <si>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</si>
  <si>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</si>
  <si>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</si>
  <si>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</si>
  <si>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</si>
  <si>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</si>
  <si>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</si>
  <si>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</si>
  <si>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</si>
  <si>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</si>
  <si>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</si>
  <si>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</si>
  <si>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</si>
  <si>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</si>
  <si>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</si>
  <si>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</si>
  <si>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</si>
  <si>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</si>
  <si>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</si>
  <si>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</si>
  <si>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</si>
  <si>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</si>
  <si>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</si>
  <si>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</si>
  <si>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</si>
  <si>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</si>
  <si>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</si>
  <si>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</si>
  <si>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</si>
  <si>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</si>
  <si>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</si>
  <si>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</si>
  <si>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</si>
  <si>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</si>
  <si>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</si>
  <si>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</si>
  <si>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</si>
  <si>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</si>
  <si>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</si>
  <si>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</si>
  <si>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</si>
  <si>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</si>
  <si>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</si>
  <si>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</si>
  <si>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</si>
  <si>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</si>
  <si>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</si>
  <si>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</si>
  <si>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</si>
  <si>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</si>
  <si>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</si>
  <si>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</si>
  <si>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</si>
  <si>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</si>
  <si>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</si>
  <si>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</si>
  <si>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</si>
  <si>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</si>
  <si>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</si>
  <si>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</si>
  <si>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</si>
  <si>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</si>
  <si>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</si>
  <si>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</si>
  <si>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</si>
  <si>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</si>
  <si>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</si>
  <si>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</si>
  <si>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</si>
  <si>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</si>
  <si>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</si>
  <si>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</si>
  <si>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</si>
  <si>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</si>
  <si>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</si>
  <si>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</si>
  <si>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</si>
  <si>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</si>
  <si>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</si>
  <si>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</si>
  <si>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</si>
  <si>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</si>
  <si>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</si>
  <si>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</si>
  <si>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</si>
  <si>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</si>
  <si>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</si>
  <si>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</si>
  <si>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</si>
  <si>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</si>
  <si>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</si>
  <si>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</si>
  <si>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</si>
  <si>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</si>
  <si>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</si>
  <si>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</si>
  <si>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</si>
  <si>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</si>
  <si>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</si>
  <si>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</si>
  <si>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</si>
  <si>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</si>
  <si>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</si>
  <si>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</si>
  <si>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</si>
  <si>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</si>
  <si>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</si>
  <si>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</si>
  <si>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</si>
  <si>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</si>
  <si>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</si>
  <si>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</si>
  <si>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</si>
  <si>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</si>
  <si>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</si>
  <si>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</si>
  <si>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</si>
  <si>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</si>
  <si>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</si>
  <si>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</si>
  <si>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</si>
  <si>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</si>
  <si>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</si>
  <si>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</si>
  <si>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</si>
  <si>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</si>
  <si>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</si>
  <si>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</si>
  <si>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</si>
  <si>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</si>
  <si>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</si>
  <si>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</si>
  <si>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</si>
  <si>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</si>
  <si>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</si>
  <si>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</si>
  <si>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</si>
  <si>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</si>
  <si>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</si>
  <si>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</si>
  <si>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</si>
  <si>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</si>
  <si>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</si>
  <si>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</si>
  <si>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</si>
  <si>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</si>
  <si>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</si>
  <si>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</si>
  <si>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</si>
  <si>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</si>
  <si>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</si>
  <si>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</si>
  <si>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</si>
  <si>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</si>
  <si>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</si>
  <si>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</si>
  <si>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</si>
  <si>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</si>
  <si>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</si>
  <si>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</si>
  <si>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</si>
  <si>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</si>
  <si>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</si>
  <si>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</si>
  <si>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</si>
  <si>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</si>
  <si>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</si>
  <si>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</si>
  <si>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</si>
  <si>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</si>
  <si>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</si>
  <si>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</si>
  <si>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</si>
  <si>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</si>
  <si>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</si>
  <si>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</si>
  <si>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</si>
  <si>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</si>
  <si>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</si>
  <si>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</si>
  <si>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</si>
  <si>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</si>
  <si>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</si>
  <si>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</si>
  <si>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</si>
  <si>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</si>
  <si>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</si>
  <si>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</si>
  <si>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</si>
  <si>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</si>
  <si>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</si>
  <si>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</si>
  <si>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</si>
  <si>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</si>
  <si>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</si>
  <si>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</si>
  <si>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</si>
  <si>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</si>
  <si>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</si>
  <si>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</si>
  <si>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</si>
  <si>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</si>
  <si>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</si>
  <si>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</si>
  <si>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</si>
  <si>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</si>
  <si>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</si>
  <si>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</si>
  <si>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</si>
  <si>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</si>
  <si>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</si>
  <si>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</si>
  <si>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</si>
  <si>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</si>
  <si>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</si>
  <si>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</si>
  <si>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</si>
  <si>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</si>
  <si>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</si>
  <si>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</si>
  <si>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</si>
  <si>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</si>
  <si>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</si>
  <si>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</si>
  <si>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</si>
  <si>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</si>
  <si>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</si>
  <si>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</si>
  <si>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</si>
  <si>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</si>
  <si>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</si>
  <si>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</si>
  <si>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</si>
  <si>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</si>
  <si>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</si>
  <si>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</si>
  <si>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</si>
  <si>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</si>
  <si>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</si>
  <si>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</si>
  <si>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</si>
  <si>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</si>
  <si>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</si>
  <si>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</si>
  <si>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</si>
  <si>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</si>
  <si>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</si>
  <si>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</si>
  <si>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</si>
  <si>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</si>
  <si>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</si>
  <si>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</si>
  <si>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</si>
  <si>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</si>
  <si>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</si>
  <si>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</si>
  <si>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</si>
  <si>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</si>
  <si>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</si>
  <si>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</si>
  <si>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</si>
  <si>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</si>
  <si>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</si>
  <si>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</si>
  <si>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</si>
  <si>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</si>
  <si>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</si>
  <si>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</si>
  <si>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</si>
  <si>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</si>
  <si>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</si>
  <si>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</si>
  <si>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</si>
  <si>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</si>
  <si>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</si>
  <si>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</si>
  <si>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</si>
  <si>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</si>
  <si>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</si>
  <si>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</si>
  <si>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</si>
  <si>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</si>
  <si>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</si>
  <si>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</si>
  <si>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</si>
  <si>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</si>
  <si>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</si>
  <si>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</si>
  <si>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</si>
  <si>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</si>
  <si>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</si>
  <si>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</si>
  <si>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</si>
  <si>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</si>
  <si>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</si>
  <si>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</si>
  <si>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</si>
  <si>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</si>
  <si>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</si>
  <si>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</si>
  <si>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</si>
  <si>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</si>
  <si>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</si>
  <si>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</si>
  <si>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</si>
  <si>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</si>
  <si>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</si>
  <si>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</si>
  <si>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</si>
  <si>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</si>
  <si>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</si>
  <si>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</si>
  <si>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</si>
  <si>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</si>
  <si>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</si>
  <si>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</si>
  <si>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</si>
  <si>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</si>
  <si>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</si>
  <si>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</si>
  <si>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</si>
  <si>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</si>
  <si>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</si>
  <si>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</si>
  <si>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</si>
  <si>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</si>
  <si>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</si>
  <si>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</si>
  <si>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</si>
  <si>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</si>
  <si>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</si>
  <si>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</si>
  <si>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</si>
  <si>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</si>
  <si>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</si>
  <si>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</si>
  <si>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</si>
  <si>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</si>
  <si>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</si>
  <si>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</si>
  <si>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</si>
  <si>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</si>
  <si>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</si>
  <si>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</si>
  <si>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</si>
  <si>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</si>
  <si>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</si>
  <si>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</si>
  <si>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</si>
  <si>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</si>
  <si>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</si>
  <si>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</si>
  <si>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</si>
  <si>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</si>
  <si>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</si>
  <si>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</si>
  <si>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</si>
  <si>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</si>
  <si>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</si>
  <si>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</si>
  <si>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</si>
  <si>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</si>
  <si>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</si>
  <si>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</si>
  <si>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</si>
  <si>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</si>
  <si>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</si>
  <si>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</si>
  <si>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</si>
  <si>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</si>
  <si>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</si>
  <si>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</si>
  <si>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</si>
  <si>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</si>
  <si>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</si>
  <si>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</si>
  <si>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</si>
  <si>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</si>
  <si>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</si>
  <si>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</si>
  <si>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</si>
  <si>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</si>
  <si>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</si>
  <si>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</si>
  <si>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</si>
  <si>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</si>
  <si>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</si>
  <si>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</si>
  <si>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</si>
  <si>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</si>
  <si>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</si>
  <si>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</si>
  <si>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</si>
  <si>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</si>
  <si>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</si>
  <si>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</si>
  <si>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</si>
  <si>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</si>
  <si>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</si>
  <si>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</si>
  <si>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</si>
  <si>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</si>
  <si>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</si>
  <si>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</si>
  <si>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</si>
  <si>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</si>
  <si>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</si>
  <si>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</si>
  <si>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</si>
  <si>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</si>
  <si>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</si>
  <si>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</si>
  <si>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</si>
  <si>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</si>
  <si>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</si>
  <si>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</si>
  <si>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</si>
  <si>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</si>
  <si>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</si>
  <si>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</si>
  <si>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</si>
  <si>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</si>
  <si>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</si>
  <si>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</si>
  <si>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</si>
  <si>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</si>
  <si>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</si>
  <si>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</si>
  <si>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</si>
  <si>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</si>
  <si>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</si>
  <si>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</si>
  <si>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</si>
  <si>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</si>
  <si>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</si>
  <si>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</si>
  <si>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</si>
  <si>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</si>
  <si>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</si>
  <si>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</si>
  <si>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</si>
  <si>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</si>
  <si>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</si>
  <si>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</si>
  <si>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</si>
  <si>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</si>
  <si>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</si>
  <si>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</si>
  <si>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</si>
  <si>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</si>
  <si>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</si>
  <si>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</si>
  <si>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</si>
  <si>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</si>
  <si>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</si>
  <si>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</si>
  <si>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</si>
  <si>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</si>
  <si>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</si>
  <si>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</si>
  <si>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</si>
  <si>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</si>
  <si>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</si>
  <si>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</si>
  <si>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</si>
  <si>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</si>
  <si>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</si>
  <si>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</si>
  <si>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</si>
  <si>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</si>
  <si>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</si>
  <si>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</si>
  <si>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</si>
  <si>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</si>
  <si>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</si>
  <si>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</si>
  <si>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</si>
  <si>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</si>
  <si>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</si>
  <si>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</si>
  <si>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</si>
  <si>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</si>
  <si>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</si>
  <si>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</si>
  <si>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</si>
  <si>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</si>
  <si>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</si>
  <si>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</si>
  <si>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</si>
  <si>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</si>
  <si>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</si>
  <si>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</si>
  <si>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</si>
  <si>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</si>
  <si>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</si>
  <si>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</si>
  <si>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</si>
  <si>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</si>
  <si>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</si>
  <si>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</si>
  <si>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</si>
  <si>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</si>
  <si>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</si>
  <si>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</si>
  <si>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</si>
  <si>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</si>
  <si>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</si>
  <si>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</si>
  <si>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</si>
  <si>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</si>
  <si>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</si>
  <si>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</si>
  <si>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</si>
  <si>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</si>
  <si>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</si>
  <si>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</si>
  <si>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</si>
  <si>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</si>
  <si>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</si>
  <si>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</si>
  <si>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</si>
  <si>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</si>
  <si>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</si>
  <si>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</si>
  <si>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</si>
  <si>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</si>
  <si>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</si>
  <si>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</si>
  <si>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</si>
  <si>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</si>
  <si>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</si>
  <si>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</si>
  <si>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</si>
  <si>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</si>
  <si>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</si>
  <si>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</si>
  <si>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</si>
  <si>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</si>
  <si>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</si>
  <si>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</si>
  <si>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</si>
  <si>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</si>
  <si>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</si>
  <si>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</si>
  <si>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</si>
  <si>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</si>
  <si>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</si>
  <si>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</si>
  <si>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</si>
  <si>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</si>
  <si>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</si>
  <si>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</si>
  <si>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</si>
  <si>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</si>
  <si>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</si>
  <si>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</si>
  <si>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</si>
  <si>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</si>
  <si>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</si>
  <si>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</si>
  <si>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</si>
  <si>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</si>
  <si>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</si>
  <si>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</si>
  <si>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</si>
  <si>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</si>
  <si>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</si>
  <si>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</si>
  <si>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</si>
  <si>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</si>
  <si>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</si>
  <si>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</si>
  <si>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</si>
  <si>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</si>
  <si>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</si>
  <si>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</si>
  <si>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</si>
  <si>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</si>
  <si>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</si>
  <si>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</si>
  <si>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</si>
  <si>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</si>
  <si>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</si>
  <si>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</si>
  <si>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</si>
  <si>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</si>
  <si>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</si>
  <si>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</si>
  <si>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</si>
  <si>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</si>
  <si>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</si>
  <si>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</si>
  <si>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</si>
  <si>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</si>
  <si>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</si>
  <si>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</si>
  <si>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</si>
  <si>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</si>
  <si>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</si>
  <si>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</si>
  <si>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</si>
  <si>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</si>
  <si>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</si>
  <si>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</si>
  <si>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</si>
  <si>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</si>
  <si>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</si>
  <si>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</si>
  <si>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</si>
  <si>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</si>
  <si>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</si>
  <si>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</si>
  <si>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</si>
  <si>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</si>
  <si>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</si>
  <si>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</si>
  <si>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</si>
  <si>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</si>
  <si>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</si>
  <si>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</si>
  <si>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</si>
  <si>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</si>
  <si>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</si>
  <si>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</si>
  <si>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</si>
  <si>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</si>
  <si>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</si>
  <si>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</si>
  <si>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</si>
  <si>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</si>
  <si>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</si>
  <si>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</si>
  <si>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</si>
  <si>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</si>
  <si>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</si>
  <si>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</si>
  <si>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</si>
  <si>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</si>
  <si>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</si>
  <si>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</si>
  <si>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</si>
  <si>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</si>
  <si>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</si>
  <si>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</si>
  <si>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</si>
  <si>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</si>
  <si>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</si>
  <si>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</si>
  <si>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</si>
  <si>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</si>
  <si>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</si>
  <si>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</si>
  <si>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</si>
  <si>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</si>
  <si>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</si>
  <si>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</si>
  <si>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</si>
  <si>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</si>
  <si>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</si>
  <si>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</si>
  <si>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</si>
  <si>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</si>
  <si>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</si>
  <si>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</si>
  <si>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</si>
  <si>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</si>
  <si>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</si>
  <si>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</si>
  <si>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</si>
  <si>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</si>
  <si>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</si>
  <si>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</si>
  <si>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</si>
  <si>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</si>
  <si>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</si>
  <si>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</si>
  <si>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</si>
  <si>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</si>
  <si>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</si>
  <si>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</si>
  <si>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</si>
  <si>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</si>
  <si>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</si>
  <si>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</si>
  <si>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</si>
  <si>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</si>
  <si>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</si>
  <si>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</si>
  <si>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</si>
  <si>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</si>
  <si>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</si>
  <si>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</si>
  <si>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</si>
  <si>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</si>
  <si>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</si>
  <si>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</si>
  <si>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</si>
  <si>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</si>
  <si>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</si>
  <si>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</si>
  <si>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</si>
  <si>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</si>
  <si>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</si>
  <si>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</si>
  <si>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</si>
  <si>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</si>
  <si>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</si>
  <si>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</si>
  <si>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</si>
  <si>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</si>
  <si>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</si>
  <si>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</si>
  <si>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</si>
  <si>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</si>
  <si>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</si>
  <si>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</si>
  <si>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</si>
  <si>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</si>
  <si>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</si>
  <si>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</si>
  <si>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</si>
  <si>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</si>
  <si>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</si>
  <si>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</si>
  <si>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</si>
  <si>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</si>
  <si>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</si>
  <si>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</si>
  <si>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</si>
  <si>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</si>
  <si>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</si>
  <si>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</si>
  <si>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</si>
  <si>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</si>
  <si>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</si>
  <si>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</si>
  <si>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</si>
  <si>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</si>
  <si>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</si>
  <si>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</si>
  <si>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</si>
  <si>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</si>
  <si>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</si>
  <si>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</si>
  <si>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</si>
  <si>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</si>
  <si>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</si>
  <si>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</si>
  <si>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</si>
  <si>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</si>
  <si>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</si>
  <si>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</si>
  <si>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</si>
  <si>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</si>
  <si>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</si>
  <si>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</si>
  <si>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</si>
  <si>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</si>
  <si>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</si>
  <si>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</si>
  <si>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</si>
  <si>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</si>
  <si>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</si>
  <si>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</si>
  <si>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</si>
  <si>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</si>
  <si>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</si>
  <si>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</si>
  <si>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</si>
  <si>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</si>
  <si>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</si>
  <si>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</si>
  <si>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</si>
  <si>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</si>
  <si>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</si>
  <si>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</si>
  <si>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</si>
  <si>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</si>
  <si>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</si>
  <si>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</si>
  <si>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</si>
  <si>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</si>
  <si>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</si>
  <si>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</si>
  <si>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</si>
  <si>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</si>
  <si>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</si>
  <si>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</si>
  <si>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</si>
  <si>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</si>
  <si>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</si>
  <si>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</si>
  <si>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</si>
  <si>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</si>
  <si>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</si>
  <si>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</si>
  <si>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</si>
  <si>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</si>
  <si>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</si>
  <si>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</si>
  <si>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</si>
  <si>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</si>
  <si>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</si>
  <si>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</si>
  <si>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</si>
  <si>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</si>
  <si>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</si>
  <si>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</si>
  <si>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</si>
  <si>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</si>
  <si>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</si>
  <si>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</si>
  <si>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</si>
  <si>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</si>
  <si>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</si>
  <si>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</si>
  <si>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</si>
  <si>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</si>
  <si>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</si>
  <si>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</si>
  <si>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</si>
  <si>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</si>
  <si>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</si>
  <si>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</si>
  <si>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</si>
  <si>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</si>
  <si>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</si>
  <si>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</si>
  <si>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</si>
  <si>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</si>
  <si>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</si>
  <si>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</si>
  <si>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</si>
  <si>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</si>
  <si>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</si>
  <si>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</si>
  <si>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</si>
  <si>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</si>
  <si>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</si>
  <si>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</si>
  <si>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</si>
  <si>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</si>
  <si>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</si>
  <si>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</si>
  <si>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</si>
  <si>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</si>
  <si>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</si>
  <si>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</si>
  <si>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</si>
  <si>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</si>
  <si>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</si>
  <si>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</si>
  <si>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</si>
  <si>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</si>
  <si>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</si>
  <si>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</si>
  <si>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</si>
  <si>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</si>
  <si>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</si>
  <si>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</si>
  <si>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</si>
  <si>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</si>
  <si>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</si>
  <si>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</si>
  <si>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</si>
  <si>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</si>
  <si>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</si>
  <si>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</si>
  <si>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</si>
  <si>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</si>
  <si>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</si>
  <si>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</si>
  <si>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</si>
  <si>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</si>
  <si>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</si>
  <si>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</si>
  <si>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</si>
  <si>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</si>
  <si>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</si>
  <si>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</si>
  <si>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</si>
  <si>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</si>
  <si>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</si>
  <si>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</si>
  <si>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</si>
  <si>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</si>
  <si>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</si>
  <si>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</si>
  <si>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</si>
  <si>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</si>
  <si>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</si>
  <si>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</si>
  <si>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</si>
  <si>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</si>
  <si>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</si>
  <si>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</si>
  <si>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</si>
  <si>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</si>
  <si>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</si>
  <si>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</si>
  <si>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</si>
  <si>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</si>
  <si>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</si>
  <si>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</si>
  <si>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</si>
  <si>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</si>
  <si>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</si>
  <si>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</si>
  <si>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</si>
  <si>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</si>
  <si>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</si>
  <si>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</si>
  <si>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</si>
  <si>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</si>
  <si>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</si>
  <si>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</si>
  <si>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</si>
  <si>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</si>
  <si>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</si>
  <si>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</si>
  <si>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</si>
  <si>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</si>
  <si>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</si>
  <si>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</si>
  <si>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</si>
  <si>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</si>
  <si>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</si>
  <si>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</si>
  <si>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</si>
  <si>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</si>
  <si>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</si>
  <si>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</si>
  <si>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</si>
  <si>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</si>
  <si>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</si>
  <si>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</si>
  <si>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</si>
  <si>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</si>
  <si>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</si>
  <si>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</si>
  <si>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</si>
  <si>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</si>
  <si>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</si>
  <si>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</si>
  <si>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</si>
  <si>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</si>
  <si>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</si>
  <si>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</si>
  <si>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</si>
  <si>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</si>
  <si>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</si>
  <si>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</si>
  <si>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</si>
  <si>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</si>
  <si>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</si>
  <si>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</si>
  <si>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</si>
  <si>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</si>
  <si>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</si>
  <si>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</si>
  <si>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</si>
  <si>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</si>
  <si>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</si>
  <si>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</si>
  <si>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</si>
  <si>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</si>
  <si>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</si>
  <si>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</si>
  <si>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</si>
  <si>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</si>
  <si>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</si>
  <si>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</si>
  <si>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</si>
  <si>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</si>
  <si>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</si>
  <si>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</si>
  <si>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</si>
  <si>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</si>
  <si>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</si>
  <si>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</si>
  <si>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</si>
  <si>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</si>
  <si>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</si>
  <si>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</si>
  <si>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</si>
  <si>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</si>
  <si>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</si>
  <si>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</si>
  <si>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</si>
  <si>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</si>
  <si>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</si>
  <si>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</si>
  <si>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</si>
  <si>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</si>
  <si>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</si>
  <si>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</si>
  <si>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</si>
  <si>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</si>
  <si>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</si>
  <si>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</si>
  <si>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</si>
  <si>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</si>
  <si>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</si>
  <si>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</si>
  <si>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</si>
  <si>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</si>
  <si>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</si>
  <si>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</si>
  <si>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</si>
  <si>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</si>
  <si>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</si>
  <si>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</si>
  <si>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</si>
  <si>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</si>
  <si>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</si>
  <si>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</si>
  <si>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</si>
  <si>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</si>
  <si>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</si>
  <si>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</si>
  <si>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</si>
  <si>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</si>
  <si>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</si>
  <si>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</si>
  <si>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</si>
  <si>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</si>
  <si>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</si>
  <si>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</si>
  <si>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</si>
  <si>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</si>
  <si>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</si>
  <si>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</si>
  <si>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</si>
  <si>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</si>
  <si>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</si>
  <si>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</si>
  <si>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</si>
  <si>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</si>
  <si>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</si>
  <si>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</si>
  <si>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</si>
  <si>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</si>
  <si>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</si>
  <si>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</si>
  <si>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</si>
  <si>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</si>
  <si>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</si>
  <si>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</si>
  <si>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</si>
  <si>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</si>
  <si>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</si>
  <si>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</si>
  <si>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</si>
  <si>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</si>
  <si>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</si>
  <si>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</si>
  <si>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</si>
  <si>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</si>
  <si>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</si>
  <si>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</si>
  <si>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</si>
  <si>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</si>
  <si>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</si>
  <si>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</si>
  <si>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</si>
  <si>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</si>
  <si>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</si>
  <si>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</si>
  <si>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</si>
  <si>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</si>
  <si>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</si>
  <si>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</si>
  <si>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</si>
  <si>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</si>
  <si>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</si>
  <si>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</si>
  <si>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</si>
  <si>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</si>
  <si>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</si>
  <si>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</si>
  <si>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</si>
  <si>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</si>
  <si>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</si>
  <si>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</si>
  <si>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</si>
  <si>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</si>
  <si>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</si>
  <si>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</si>
  <si>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</si>
  <si>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</si>
  <si>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</si>
  <si>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</si>
  <si>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</si>
  <si>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</si>
  <si>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</si>
  <si>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</si>
  <si>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</si>
  <si>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</si>
  <si>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</si>
  <si>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</si>
  <si>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</si>
  <si>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</si>
  <si>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</si>
  <si>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</si>
  <si>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</si>
  <si>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</si>
  <si>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</si>
  <si>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</si>
  <si>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</si>
  <si>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</si>
  <si>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</si>
  <si>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</si>
  <si>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</si>
  <si>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</si>
  <si>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</si>
  <si>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</si>
  <si>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</si>
  <si>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</si>
  <si>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</si>
  <si>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</si>
  <si>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</si>
  <si>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</si>
  <si>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</si>
  <si>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</si>
  <si>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</si>
  <si>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</si>
  <si>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</si>
  <si>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</si>
  <si>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</si>
  <si>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</si>
  <si>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</si>
  <si>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</si>
  <si>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</si>
  <si>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</si>
  <si>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</si>
  <si>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</si>
  <si>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</si>
  <si>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</si>
  <si>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</si>
  <si>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</si>
  <si>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</si>
  <si>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</si>
  <si>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</si>
  <si>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</si>
  <si>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</si>
  <si>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</si>
  <si>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</si>
  <si>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</si>
  <si>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</si>
  <si>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</si>
  <si>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</si>
  <si>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</si>
  <si>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</si>
  <si>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</si>
  <si>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</si>
  <si>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</si>
  <si>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</si>
  <si>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</si>
  <si>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</si>
  <si>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</si>
  <si>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</si>
  <si>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</si>
  <si>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</si>
  <si>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</si>
  <si>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</si>
  <si>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</si>
  <si>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</si>
  <si>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</si>
  <si>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</si>
  <si>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</si>
  <si>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</si>
  <si>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</si>
  <si>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</si>
  <si>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</si>
  <si>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</si>
  <si>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</si>
  <si>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</si>
  <si>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</si>
  <si>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</si>
  <si>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</si>
  <si>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</si>
  <si>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</si>
  <si>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</si>
  <si>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</si>
  <si>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</si>
  <si>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</si>
  <si>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</si>
  <si>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</si>
  <si>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</si>
  <si>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</si>
  <si>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</si>
  <si>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</si>
  <si>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</si>
  <si>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</si>
  <si>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</si>
  <si>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</si>
  <si>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</si>
  <si>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</si>
  <si>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</si>
  <si>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</si>
  <si>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</si>
  <si>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</si>
  <si>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</si>
  <si>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</si>
  <si>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</si>
  <si>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</si>
  <si>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</si>
  <si>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</si>
  <si>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</si>
  <si>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</si>
  <si>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</si>
  <si>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</si>
  <si>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</si>
  <si>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</si>
  <si>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</si>
  <si>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</si>
  <si>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</si>
  <si>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</si>
  <si>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</si>
  <si>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</si>
  <si>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</si>
  <si>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</si>
  <si>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</si>
  <si>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</si>
  <si>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</si>
  <si>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</si>
  <si>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</si>
  <si>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</si>
  <si>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</si>
  <si>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</si>
  <si>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</si>
  <si>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</si>
  <si>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</si>
  <si>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</si>
  <si>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</si>
  <si>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</si>
  <si>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</si>
  <si>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</si>
  <si>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</si>
  <si>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</si>
  <si>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</si>
  <si>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</si>
  <si>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</si>
  <si>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</si>
  <si>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</si>
  <si>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</si>
  <si>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</si>
  <si>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</si>
  <si>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</si>
  <si>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</si>
  <si>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</si>
  <si>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</si>
  <si>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</si>
  <si>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</si>
  <si>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</si>
  <si>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</si>
  <si>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</si>
  <si>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</si>
  <si>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</si>
  <si>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</si>
  <si>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</si>
  <si>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</si>
  <si>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</si>
  <si>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</si>
  <si>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</si>
  <si>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</si>
  <si>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</si>
  <si>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</si>
  <si>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</si>
  <si>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</si>
  <si>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</si>
  <si>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</si>
  <si>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</si>
  <si>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</si>
  <si>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</si>
  <si>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</si>
  <si>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</si>
  <si>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</si>
  <si>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</si>
  <si>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</si>
  <si>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</si>
  <si>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</si>
  <si>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</si>
  <si>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</si>
  <si>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</si>
  <si>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</si>
  <si>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</si>
  <si>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</si>
  <si>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</si>
  <si>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</si>
  <si>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</si>
  <si>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</si>
  <si>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</si>
  <si>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</si>
  <si>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</si>
  <si>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</si>
  <si>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</si>
  <si>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</si>
  <si>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</si>
  <si>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</si>
  <si>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</si>
  <si>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</si>
  <si>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</si>
  <si>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</si>
  <si>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</si>
  <si>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</si>
  <si>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</si>
  <si>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</si>
  <si>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</si>
  <si>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</si>
  <si>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</si>
  <si>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</si>
  <si>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</si>
  <si>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</si>
  <si>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</si>
  <si>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</si>
  <si>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</si>
  <si>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</si>
  <si>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</si>
  <si>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</si>
  <si>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</si>
  <si>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</si>
  <si>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</si>
  <si>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</si>
  <si>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</si>
  <si>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</si>
  <si>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</si>
  <si>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</si>
  <si>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</si>
  <si>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</si>
  <si>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</si>
  <si>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</si>
  <si>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</si>
  <si>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</si>
  <si>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</si>
  <si>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</si>
  <si>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</si>
  <si>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</si>
  <si>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</si>
  <si>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</si>
  <si>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</si>
  <si>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</si>
  <si>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</si>
  <si>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</si>
  <si>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</si>
  <si>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</si>
  <si>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</si>
  <si>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</si>
  <si>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</si>
  <si>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</si>
  <si>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</si>
  <si>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</si>
  <si>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</si>
  <si>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</si>
  <si>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</si>
  <si>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</si>
  <si>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</si>
  <si>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</si>
  <si>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</si>
  <si>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</si>
  <si>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</si>
  <si>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</si>
  <si>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</si>
  <si>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</si>
  <si>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</si>
  <si>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</si>
  <si>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</si>
  <si>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</si>
  <si>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</si>
  <si>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</si>
  <si>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</si>
  <si>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</si>
  <si>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</si>
  <si>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</si>
  <si>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</si>
  <si>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</si>
  <si>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</si>
  <si>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</si>
  <si>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</si>
  <si>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</si>
  <si>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</si>
  <si>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</si>
  <si>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</si>
  <si>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</si>
  <si>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</si>
  <si>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</si>
  <si>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</si>
  <si>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</si>
  <si>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</si>
  <si>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</si>
  <si>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</si>
  <si>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</si>
  <si>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</si>
  <si>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</si>
  <si>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</si>
  <si>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</si>
  <si>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</si>
  <si>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</si>
  <si>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</si>
  <si>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</si>
  <si>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</si>
  <si>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</si>
  <si>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</si>
  <si>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</si>
  <si>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</si>
  <si>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</si>
  <si>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</si>
  <si>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</si>
  <si>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</si>
  <si>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</si>
  <si>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</si>
  <si>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</si>
  <si>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</si>
  <si>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</si>
  <si>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</si>
  <si>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</si>
  <si>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</si>
  <si>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</si>
  <si>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</si>
  <si>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</si>
  <si>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</si>
  <si>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</si>
  <si>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</si>
  <si>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</si>
  <si>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</si>
  <si>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</si>
  <si>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</si>
  <si>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</si>
  <si>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</si>
  <si>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</si>
  <si>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</si>
  <si>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</si>
  <si>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</si>
  <si>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</si>
  <si>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</si>
  <si>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</si>
  <si>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</si>
  <si>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</si>
  <si>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</si>
  <si>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</si>
  <si>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</si>
  <si>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</si>
  <si>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</si>
  <si>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</si>
  <si>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</si>
  <si>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</si>
  <si>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</si>
  <si>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</si>
  <si>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</si>
  <si>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</si>
  <si>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</si>
  <si>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</si>
  <si>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</si>
  <si>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</si>
  <si>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</si>
  <si>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</si>
  <si>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</si>
  <si>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</si>
  <si>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</si>
  <si>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</si>
  <si>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</si>
  <si>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</si>
  <si>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</si>
  <si>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</si>
  <si>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</si>
  <si>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</si>
  <si>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</si>
  <si>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</si>
  <si>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</si>
  <si>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</si>
  <si>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</si>
  <si>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</si>
  <si>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</si>
  <si>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</si>
  <si>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</si>
  <si>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</si>
  <si>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</si>
  <si>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</si>
  <si>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</si>
  <si>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</si>
  <si>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</si>
  <si>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</si>
  <si>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</si>
  <si>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</si>
  <si>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</si>
  <si>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</si>
  <si>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</si>
  <si>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</si>
  <si>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</si>
  <si>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</si>
  <si>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</si>
  <si>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</si>
  <si>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</si>
  <si>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</si>
  <si>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</si>
  <si>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</si>
  <si>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</si>
  <si>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</si>
  <si>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</si>
  <si>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</si>
  <si>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</si>
  <si>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</si>
  <si>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</si>
  <si>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</si>
  <si>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</si>
  <si>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</si>
  <si>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</si>
  <si>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</si>
  <si>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</si>
  <si>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</si>
  <si>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</si>
  <si>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</si>
  <si>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</si>
  <si>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</si>
  <si>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</si>
  <si>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</si>
  <si>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</si>
  <si>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</si>
  <si>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</si>
  <si>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</si>
  <si>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</si>
  <si>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</si>
  <si>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</si>
  <si>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</si>
  <si>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</si>
  <si>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</si>
  <si>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</si>
  <si>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</si>
  <si>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</si>
  <si>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</si>
  <si>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</si>
  <si>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</si>
  <si>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</si>
  <si>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</si>
  <si>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</si>
  <si>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</si>
  <si>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</si>
  <si>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</si>
  <si>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</si>
  <si>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</si>
  <si>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</si>
  <si>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</si>
  <si>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</si>
  <si>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</si>
  <si>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</si>
  <si>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</si>
  <si>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</si>
  <si>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</si>
  <si>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</si>
  <si>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</si>
  <si>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</si>
  <si>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</si>
  <si>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</si>
  <si>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</si>
  <si>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</si>
  <si>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</si>
  <si>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</si>
  <si>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</si>
  <si>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</si>
  <si>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</si>
  <si>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</si>
  <si>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</si>
  <si>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</si>
  <si>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</si>
  <si>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</si>
  <si>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</si>
  <si>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</si>
  <si>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</si>
  <si>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</si>
  <si>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</si>
  <si>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</si>
  <si>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</si>
  <si>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</si>
  <si>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</si>
  <si>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</si>
  <si>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</si>
  <si>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</si>
  <si>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</si>
  <si>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</si>
  <si>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</si>
  <si>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</si>
  <si>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</si>
  <si>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</si>
  <si>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</si>
  <si>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</si>
  <si>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</si>
  <si>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</si>
  <si>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</si>
  <si>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</si>
  <si>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</si>
  <si>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</si>
  <si>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</si>
  <si>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</si>
  <si>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</si>
  <si>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</si>
  <si>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</si>
  <si>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</si>
  <si>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</si>
  <si>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</si>
  <si>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</si>
  <si>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</si>
  <si>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</si>
  <si>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</si>
  <si>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</si>
  <si>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</si>
  <si>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</si>
  <si>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</si>
  <si>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</si>
  <si>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</si>
  <si>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</si>
  <si>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</si>
  <si>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</si>
  <si>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</si>
  <si>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</si>
  <si>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</si>
  <si>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</si>
  <si>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</si>
  <si>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</si>
  <si>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</si>
  <si>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</si>
  <si>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</si>
  <si>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</si>
  <si>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</si>
  <si>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</si>
  <si>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</si>
  <si>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</si>
  <si>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</si>
  <si>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</si>
  <si>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</si>
  <si>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</si>
  <si>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</si>
  <si>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</si>
  <si>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</si>
  <si>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</si>
  <si>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</si>
  <si>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</si>
  <si>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</si>
  <si>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</si>
  <si>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</si>
  <si>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</si>
  <si>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</si>
  <si>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</si>
  <si>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</si>
  <si>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</si>
  <si>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</si>
  <si>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</si>
  <si>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</si>
  <si>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</si>
  <si>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</si>
  <si>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</si>
  <si>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</si>
  <si>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</si>
  <si>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</si>
  <si>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</si>
  <si>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</si>
  <si>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</si>
  <si>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</si>
  <si>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</si>
  <si>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</si>
  <si>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</si>
  <si>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</si>
  <si>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</si>
  <si>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</si>
  <si>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</si>
  <si>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</si>
  <si>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</si>
  <si>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</si>
  <si>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</si>
  <si>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</si>
  <si>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</si>
  <si>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</si>
  <si>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</si>
  <si>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</si>
  <si>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</si>
  <si>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</si>
  <si>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</si>
  <si>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</si>
  <si>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</si>
  <si>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</si>
  <si>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</si>
  <si>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</si>
  <si>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</si>
  <si>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</si>
  <si>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</si>
  <si>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</si>
  <si>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</si>
  <si>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</si>
  <si>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</si>
  <si>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</si>
  <si>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</si>
  <si>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</si>
  <si>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</si>
  <si>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</si>
  <si>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</si>
  <si>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</si>
  <si>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</si>
  <si>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</si>
  <si>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</si>
  <si>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</si>
  <si>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</si>
  <si>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</si>
  <si>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</si>
  <si>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</si>
  <si>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</si>
  <si>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</si>
  <si>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</si>
  <si>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</si>
  <si>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</si>
  <si>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</si>
  <si>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</si>
  <si>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</si>
  <si>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</si>
  <si>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</si>
  <si>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</si>
  <si>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</si>
  <si>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</si>
  <si>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</si>
  <si>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</si>
  <si>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</si>
  <si>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</si>
  <si>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</si>
  <si>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</si>
  <si>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</si>
  <si>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</si>
  <si>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</si>
  <si>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</si>
  <si>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</si>
  <si>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</si>
  <si>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</si>
  <si>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</si>
  <si>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</si>
  <si>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</si>
  <si>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</si>
  <si>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</si>
  <si>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</si>
  <si>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</si>
  <si>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</si>
  <si>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</si>
  <si>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</si>
  <si>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</si>
  <si>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</si>
  <si>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</si>
  <si>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</si>
  <si>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</si>
  <si>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</si>
  <si>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</si>
  <si>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</si>
  <si>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</si>
  <si>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</si>
  <si>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</si>
  <si>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</si>
  <si>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</si>
  <si>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</si>
  <si>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</si>
  <si>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</si>
  <si>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</si>
  <si>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</si>
  <si>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</si>
  <si>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</si>
  <si>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</si>
  <si>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</si>
  <si>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</si>
  <si>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</si>
  <si>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</si>
  <si>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</si>
  <si>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</si>
  <si>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</si>
  <si>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</si>
  <si>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</si>
  <si>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</si>
  <si>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</si>
  <si>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</si>
  <si>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</si>
  <si>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</si>
  <si>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</si>
  <si>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</si>
  <si>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</si>
  <si>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</si>
  <si>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</si>
  <si>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</si>
  <si>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</si>
  <si>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</si>
  <si>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</si>
  <si>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</si>
  <si>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</si>
  <si>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</si>
  <si>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</si>
  <si>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</si>
  <si>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</si>
  <si>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</si>
  <si>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</si>
  <si>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</si>
  <si>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</si>
  <si>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</si>
  <si>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</si>
  <si>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</si>
  <si>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</si>
  <si>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</si>
  <si>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</si>
  <si>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</si>
  <si>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</si>
  <si>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</si>
  <si>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</si>
  <si>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</si>
  <si>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</si>
  <si>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</si>
  <si>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</si>
  <si>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</si>
  <si>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</si>
  <si>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</si>
  <si>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</si>
  <si>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</si>
  <si>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</si>
  <si>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</si>
  <si>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</si>
  <si>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</si>
  <si>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</si>
  <si>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</si>
  <si>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</si>
  <si>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</si>
  <si>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</si>
  <si>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</si>
  <si>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</si>
  <si>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</si>
  <si>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</si>
  <si>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</si>
  <si>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</si>
  <si>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</si>
  <si>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</si>
  <si>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</si>
  <si>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</si>
  <si>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</si>
  <si>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</si>
  <si>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</si>
  <si>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</si>
  <si>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</si>
  <si>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</si>
  <si>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</si>
  <si>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</si>
  <si>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</si>
  <si>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</si>
  <si>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</si>
  <si>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</si>
  <si>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</si>
  <si>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</si>
  <si>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</si>
  <si>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</si>
  <si>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</si>
  <si>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</si>
  <si>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</si>
  <si>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</si>
  <si>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</si>
  <si>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</si>
  <si>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</si>
  <si>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</si>
  <si>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</si>
  <si>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</si>
  <si>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</si>
  <si>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</si>
  <si>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</si>
  <si>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</si>
  <si>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</si>
  <si>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</si>
  <si>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</si>
  <si>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</si>
  <si>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</si>
  <si>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</si>
  <si>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</si>
  <si>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</si>
  <si>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</si>
  <si>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</si>
  <si>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</si>
  <si>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</si>
  <si>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</si>
  <si>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</si>
  <si>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</si>
  <si>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</si>
  <si>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</si>
  <si>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</si>
  <si>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</si>
  <si>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</si>
  <si>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</si>
  <si>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</si>
  <si>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</si>
  <si>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</si>
  <si>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</si>
  <si>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</si>
  <si>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</si>
  <si>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</si>
  <si>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</si>
  <si>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</si>
  <si>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</si>
  <si>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</si>
  <si>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</si>
  <si>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</si>
  <si>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</si>
  <si>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</si>
  <si>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</si>
  <si>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</si>
  <si>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</si>
  <si>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</si>
  <si>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</si>
  <si>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</si>
  <si>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</si>
  <si>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</si>
  <si>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</si>
  <si>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</si>
  <si>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</si>
  <si>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</si>
  <si>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</si>
  <si>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</si>
  <si>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</si>
  <si>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</si>
  <si>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</si>
  <si>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</si>
  <si>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</si>
  <si>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</si>
  <si>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</si>
  <si>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</si>
  <si>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</si>
  <si>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</si>
  <si>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</si>
  <si>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</si>
  <si>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</si>
  <si>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</si>
  <si>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</si>
  <si>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</si>
  <si>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</si>
  <si>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</si>
  <si>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</si>
  <si>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</si>
  <si>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</si>
  <si>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</si>
  <si>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</si>
  <si>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</si>
  <si>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</si>
  <si>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</si>
  <si>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</si>
  <si>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</si>
  <si>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</si>
  <si>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</si>
  <si>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</si>
  <si>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</si>
  <si>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</si>
  <si>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</si>
  <si>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</si>
  <si>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</si>
  <si>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</si>
  <si>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</si>
  <si>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</si>
  <si>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</si>
  <si>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</si>
  <si>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</si>
  <si>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</si>
  <si>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</si>
  <si>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</si>
  <si>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</si>
  <si>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</si>
  <si>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</si>
  <si>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</si>
  <si>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</si>
  <si>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</si>
  <si>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</si>
  <si>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</si>
  <si>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</si>
  <si>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</si>
  <si>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</si>
  <si>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</si>
  <si>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</si>
  <si>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</si>
  <si>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</si>
  <si>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</si>
  <si>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</si>
  <si>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</si>
  <si>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</si>
  <si>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</si>
  <si>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</si>
  <si>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</si>
  <si>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</si>
  <si>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</si>
  <si>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</si>
  <si>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</si>
  <si>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</si>
  <si>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</si>
  <si>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</si>
  <si>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</si>
  <si>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</si>
  <si>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</si>
  <si>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</si>
  <si>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</si>
  <si>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</si>
  <si>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</si>
  <si>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</si>
  <si>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</si>
  <si>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</si>
  <si>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</si>
  <si>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</si>
  <si>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</si>
  <si>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</si>
  <si>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</si>
  <si>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</si>
  <si>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</si>
  <si>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</si>
  <si>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</si>
  <si>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</si>
  <si>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</si>
  <si>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</si>
  <si>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</si>
  <si>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</si>
  <si>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</si>
  <si>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</si>
  <si>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</si>
  <si>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</si>
  <si>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</si>
  <si>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</si>
  <si>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</si>
  <si>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</si>
  <si>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</si>
  <si>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</si>
  <si>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</si>
  <si>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</si>
  <si>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</si>
  <si>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</si>
  <si>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</si>
  <si>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</si>
  <si>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</si>
  <si>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</si>
  <si>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</si>
  <si>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</si>
  <si>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</si>
  <si>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</si>
  <si>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</si>
  <si>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</si>
  <si>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</si>
  <si>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</si>
  <si>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</si>
  <si>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</si>
  <si>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</si>
  <si>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</si>
  <si>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</si>
  <si>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</si>
  <si>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</si>
  <si>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</si>
  <si>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</si>
  <si>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</si>
  <si>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</si>
  <si>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</si>
  <si>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</si>
  <si>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</si>
  <si>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</si>
  <si>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</si>
  <si>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</si>
  <si>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</si>
  <si>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</si>
  <si>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</si>
  <si>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</si>
  <si>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</si>
  <si>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</si>
  <si>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</si>
  <si>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</si>
  <si>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</si>
  <si>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</si>
  <si>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</si>
  <si>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</si>
  <si>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</si>
  <si>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</si>
  <si>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</si>
  <si>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</si>
  <si>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</si>
  <si>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</si>
  <si>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</si>
  <si>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</si>
  <si>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</si>
  <si>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</si>
  <si>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</si>
  <si>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</si>
  <si>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</si>
  <si>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</si>
  <si>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</si>
  <si>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</si>
  <si>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</si>
  <si>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</si>
  <si>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</si>
  <si>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</si>
  <si>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</si>
  <si>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</si>
  <si>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</si>
  <si>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</si>
  <si>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</si>
  <si>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</si>
  <si>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</si>
  <si>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</si>
  <si>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</si>
  <si>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</si>
  <si>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</si>
  <si>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</si>
  <si>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</si>
  <si>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</si>
  <si>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</si>
  <si>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</si>
  <si>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</si>
  <si>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</si>
  <si>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</si>
  <si>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</si>
  <si>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</si>
  <si>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</si>
  <si>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</si>
  <si>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</si>
  <si>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</si>
  <si>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</si>
  <si>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</si>
  <si>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</si>
  <si>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</si>
  <si>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</si>
  <si>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</si>
  <si>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</si>
  <si>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</si>
  <si>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</si>
  <si>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</si>
  <si>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</si>
  <si>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</si>
  <si>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</si>
  <si>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</si>
  <si>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</si>
  <si>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</si>
  <si>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</si>
  <si>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</si>
  <si>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</si>
  <si>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</si>
  <si>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</si>
  <si>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</si>
  <si>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</si>
  <si>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</si>
  <si>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</si>
  <si>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</si>
  <si>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</si>
  <si>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</si>
  <si>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</si>
  <si>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</si>
  <si>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</si>
  <si>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</si>
  <si>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</si>
  <si>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</si>
  <si>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</si>
  <si>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</si>
  <si>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</si>
  <si>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</si>
  <si>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</si>
  <si>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</si>
  <si>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</si>
  <si>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</si>
  <si>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</si>
  <si>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</si>
  <si>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</si>
  <si>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</si>
  <si>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</si>
  <si>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</si>
  <si>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</si>
  <si>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</si>
  <si>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</si>
  <si>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</si>
  <si>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</si>
  <si>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</si>
  <si>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</si>
  <si>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</si>
  <si>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</si>
  <si>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</si>
  <si>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</si>
  <si>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</si>
  <si>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</si>
  <si>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</si>
  <si>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</si>
  <si>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</si>
  <si>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</si>
  <si>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</si>
  <si>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</si>
  <si>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</si>
  <si>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</si>
  <si>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</si>
  <si>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</si>
  <si>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</si>
  <si>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</si>
  <si>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</si>
  <si>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</si>
  <si>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</si>
  <si>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</si>
  <si>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</si>
  <si>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</si>
  <si>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</si>
  <si>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</si>
  <si>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</si>
  <si>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</si>
  <si>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</si>
  <si>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</si>
  <si>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</si>
  <si>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</si>
  <si>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</si>
  <si>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</si>
  <si>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</si>
  <si>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</si>
  <si>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</si>
  <si>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</si>
  <si>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</si>
  <si>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</si>
  <si>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</si>
  <si>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</si>
  <si>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</si>
  <si>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</si>
  <si>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</si>
  <si>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</si>
  <si>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</si>
  <si>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</si>
  <si>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</si>
  <si>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</si>
  <si>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</si>
  <si>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</si>
  <si>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</si>
  <si>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</si>
  <si>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</si>
  <si>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</si>
  <si>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</si>
  <si>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</si>
  <si>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</si>
  <si>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</si>
  <si>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</si>
  <si>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</si>
  <si>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</si>
  <si>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</si>
  <si>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</si>
  <si>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</si>
  <si>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</si>
  <si>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</si>
  <si>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</si>
  <si>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</si>
  <si>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</si>
  <si>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</si>
  <si>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</si>
  <si>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</si>
  <si>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</si>
  <si>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</si>
  <si>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</si>
  <si>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</si>
  <si>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</si>
  <si>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</si>
  <si>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</si>
  <si>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</si>
  <si>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</si>
  <si>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</si>
  <si>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</si>
  <si>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</si>
  <si>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</si>
  <si>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</si>
  <si>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</si>
  <si>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</si>
  <si>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</si>
  <si>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</si>
  <si>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</si>
  <si>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</si>
  <si>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</si>
  <si>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</si>
  <si>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</si>
  <si>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</si>
  <si>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</si>
  <si>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</si>
  <si>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</si>
  <si>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</si>
  <si>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</si>
  <si>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</si>
  <si>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</si>
  <si>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</si>
  <si>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</si>
  <si>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</si>
  <si>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</si>
  <si>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</si>
  <si>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</si>
  <si>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</si>
  <si>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</si>
  <si>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</si>
  <si>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</si>
  <si>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</si>
  <si>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</si>
  <si>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</si>
  <si>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</si>
  <si>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</si>
  <si>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</si>
  <si>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</si>
  <si>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</si>
  <si>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</si>
  <si>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</si>
  <si>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</si>
  <si>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</si>
  <si>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</si>
  <si>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</si>
  <si>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</si>
  <si>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</si>
  <si>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</si>
  <si>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</si>
  <si>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</si>
  <si>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</si>
  <si>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</si>
  <si>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</si>
  <si>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</si>
  <si>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</si>
  <si>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</si>
  <si>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</si>
  <si>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</si>
  <si>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</si>
  <si>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</si>
  <si>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</si>
  <si>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</si>
  <si>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</si>
  <si>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</si>
  <si>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</si>
  <si>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</si>
  <si>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</si>
  <si>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</si>
  <si>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</si>
  <si>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</si>
  <si>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</si>
  <si>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</si>
  <si>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</si>
  <si>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</si>
  <si>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</si>
  <si>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</si>
  <si>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</si>
  <si>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</si>
  <si>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</si>
  <si>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</si>
  <si>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</si>
  <si>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</si>
  <si>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</si>
  <si>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</si>
  <si>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</si>
  <si>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</si>
  <si>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</si>
  <si>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</si>
  <si>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</si>
  <si>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</si>
  <si>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</si>
  <si>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</si>
  <si>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</si>
  <si>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</si>
  <si>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</si>
  <si>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</si>
  <si>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</si>
  <si>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</si>
  <si>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</si>
  <si>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</si>
  <si>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</si>
  <si>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</si>
  <si>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</si>
  <si>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</si>
  <si>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</si>
  <si>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</si>
  <si>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</si>
  <si>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</si>
  <si>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</si>
  <si>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</si>
  <si>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</si>
  <si>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</si>
  <si>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</si>
  <si>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</si>
  <si>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</si>
  <si>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</si>
  <si>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</si>
  <si>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</si>
  <si>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</si>
  <si>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</si>
  <si>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</si>
  <si>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</si>
  <si>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</si>
  <si>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</si>
  <si>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</si>
  <si>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</si>
  <si>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</si>
  <si>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</si>
  <si>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</si>
  <si>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</si>
  <si>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</si>
  <si>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</si>
  <si>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</si>
  <si>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</si>
  <si>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</si>
  <si>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</si>
  <si>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</si>
  <si>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</si>
  <si>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</si>
  <si>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</si>
  <si>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</si>
  <si>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</si>
  <si>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</si>
  <si>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</si>
  <si>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</si>
  <si>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</si>
  <si>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</si>
  <si>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</si>
  <si>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</si>
  <si>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</si>
  <si>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</si>
  <si>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</si>
  <si>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</si>
  <si>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</si>
  <si>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</si>
  <si>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</si>
  <si>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</si>
  <si>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</si>
  <si>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</si>
  <si>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</si>
  <si>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</si>
  <si>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</si>
  <si>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</si>
  <si>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</si>
  <si>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</si>
  <si>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</si>
  <si>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</si>
  <si>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</si>
  <si>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</si>
  <si>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</si>
  <si>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</si>
  <si>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</si>
  <si>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</si>
  <si>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</si>
  <si>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</si>
  <si>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</si>
  <si>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</si>
  <si>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</si>
  <si>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</si>
  <si>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</si>
  <si>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</si>
  <si>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</si>
  <si>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</si>
  <si>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</si>
  <si>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</si>
  <si>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</si>
  <si>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</si>
  <si>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</si>
  <si>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</si>
  <si>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</si>
  <si>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</si>
  <si>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</si>
  <si>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</si>
  <si>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</si>
  <si>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</si>
  <si>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</si>
  <si>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</si>
  <si>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</si>
  <si>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</si>
  <si>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</si>
  <si>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</si>
  <si>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</si>
  <si>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</si>
  <si>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</si>
  <si>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</si>
  <si>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</si>
  <si>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</si>
  <si>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</si>
  <si>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</si>
  <si>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</si>
  <si>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</si>
  <si>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</si>
  <si>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</si>
  <si>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</si>
  <si>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</si>
  <si>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</si>
  <si>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</si>
  <si>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</si>
  <si>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</si>
  <si>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</si>
  <si>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</si>
  <si>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</si>
  <si>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</si>
  <si>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</si>
  <si>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</si>
  <si>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</si>
  <si>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</si>
  <si>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</si>
  <si>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</si>
  <si>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</si>
  <si>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</si>
  <si>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</si>
  <si>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</si>
  <si>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</si>
  <si>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</si>
  <si>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</si>
  <si>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</si>
  <si>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</si>
  <si>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</si>
  <si>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</si>
  <si>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</si>
  <si>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</si>
  <si>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</si>
  <si>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</si>
  <si>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</si>
  <si>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</si>
  <si>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</si>
  <si>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</si>
  <si>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</si>
  <si>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</si>
  <si>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</si>
  <si>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</si>
  <si>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</si>
  <si>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</si>
  <si>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</si>
  <si>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</si>
  <si>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</si>
  <si>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</si>
  <si>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</si>
  <si>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</si>
  <si>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</si>
  <si>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</si>
  <si>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</si>
  <si>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</si>
  <si>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</si>
  <si>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</si>
  <si>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</si>
  <si>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</si>
  <si>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</si>
  <si>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</si>
  <si>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</si>
  <si>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</si>
  <si>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</si>
  <si>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</si>
  <si>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</si>
  <si>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</si>
  <si>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</si>
  <si>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</si>
  <si>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</si>
  <si>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</si>
  <si>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</si>
  <si>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</si>
  <si>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</si>
  <si>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</si>
  <si>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</si>
  <si>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</si>
  <si>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</si>
  <si>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</si>
  <si>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</si>
  <si>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</si>
  <si>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</si>
  <si>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</si>
  <si>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</si>
  <si>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</si>
  <si>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</si>
  <si>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</si>
  <si>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</si>
  <si>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</si>
  <si>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</si>
  <si>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</si>
  <si>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</si>
  <si>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</si>
  <si>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</si>
  <si>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</si>
  <si>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</si>
  <si>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</si>
  <si>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</si>
  <si>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</si>
  <si>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</si>
  <si>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</si>
  <si>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</si>
  <si>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</si>
  <si>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</si>
  <si>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</si>
  <si>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</si>
  <si>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</si>
  <si>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</si>
  <si>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</si>
  <si>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</si>
  <si>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</si>
  <si>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</si>
  <si>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</si>
  <si>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</si>
  <si>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</si>
  <si>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</si>
  <si>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</si>
  <si>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</si>
  <si>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</si>
  <si>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</si>
  <si>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</si>
  <si>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</si>
  <si>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</si>
  <si>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</si>
  <si>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</si>
  <si>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</si>
  <si>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</si>
  <si>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</si>
  <si>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</si>
  <si>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</si>
  <si>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</si>
  <si>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</si>
  <si>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</si>
  <si>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</si>
  <si>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</si>
  <si>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</si>
  <si>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</si>
  <si>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</si>
  <si>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</si>
  <si>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</si>
  <si>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</si>
  <si>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</si>
  <si>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</si>
  <si>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</si>
  <si>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</si>
  <si>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</si>
  <si>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</si>
  <si>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</si>
  <si>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</si>
  <si>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</si>
  <si>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</si>
  <si>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</si>
  <si>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</si>
  <si>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</si>
  <si>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</si>
  <si>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</si>
  <si>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</si>
  <si>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</si>
  <si>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</si>
  <si>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</si>
  <si>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</si>
  <si>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</si>
  <si>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</si>
  <si>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</si>
  <si>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</si>
  <si>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</si>
  <si>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</si>
  <si>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</si>
  <si>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</si>
  <si>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</si>
  <si>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</si>
  <si>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</si>
  <si>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</si>
  <si>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</si>
  <si>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</si>
  <si>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</si>
  <si>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</si>
  <si>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</si>
  <si>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</si>
  <si>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</si>
  <si>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</si>
  <si>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</si>
  <si>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</si>
  <si>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</si>
  <si>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</si>
  <si>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</si>
  <si>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</si>
  <si>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</si>
  <si>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</si>
  <si>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</si>
  <si>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</si>
  <si>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</si>
  <si>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</si>
  <si>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</si>
  <si>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</si>
  <si>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</si>
  <si>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</si>
  <si>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</si>
  <si>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</si>
  <si>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</si>
  <si>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</si>
  <si>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</si>
  <si>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</si>
  <si>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</si>
  <si>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</si>
  <si>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</si>
  <si>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</si>
  <si>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</si>
  <si>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</si>
  <si>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</si>
  <si>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</si>
  <si>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</si>
  <si>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</si>
  <si>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</si>
  <si>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</si>
  <si>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</si>
  <si>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</si>
  <si>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</si>
  <si>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</si>
  <si>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</si>
  <si>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</si>
  <si>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</si>
  <si>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</si>
  <si>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</si>
  <si>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</si>
  <si>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</si>
  <si>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</si>
  <si>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</si>
  <si>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</si>
  <si>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</si>
  <si>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</si>
  <si>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</si>
  <si>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</si>
  <si>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</si>
  <si>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</si>
  <si>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</si>
  <si>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</si>
  <si>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</si>
  <si>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</si>
  <si>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</si>
  <si>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</si>
  <si>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</si>
  <si>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</si>
  <si>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</si>
  <si>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</si>
  <si>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</si>
  <si>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</si>
  <si>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</si>
  <si>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</si>
  <si>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</si>
  <si>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</si>
  <si>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</si>
  <si>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</si>
  <si>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</si>
  <si>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</si>
  <si>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</si>
  <si>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</si>
  <si>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</si>
  <si>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</si>
  <si>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</si>
  <si>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</si>
  <si>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</si>
  <si>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</si>
  <si>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</si>
  <si>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</si>
  <si>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</si>
  <si>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</si>
  <si>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</si>
  <si>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</si>
  <si>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</si>
  <si>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</si>
  <si>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</si>
  <si>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</si>
  <si>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</si>
  <si>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</si>
  <si>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</si>
  <si>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</si>
  <si>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</si>
  <si>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</si>
  <si>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</si>
  <si>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</si>
  <si>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</si>
  <si>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</si>
  <si>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</si>
  <si>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</si>
  <si>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</si>
  <si>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</si>
  <si>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</si>
  <si>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</si>
  <si>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</si>
  <si>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</si>
  <si>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</si>
  <si>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</si>
  <si>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</si>
  <si>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</si>
  <si>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</si>
  <si>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</si>
  <si>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</si>
  <si>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</si>
  <si>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</si>
  <si>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</si>
  <si>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</si>
  <si>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</si>
  <si>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</si>
  <si>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</si>
  <si>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</si>
  <si>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</si>
  <si>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</si>
  <si>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</si>
  <si>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</si>
  <si>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</si>
  <si>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</si>
  <si>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</si>
  <si>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</si>
  <si>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</si>
  <si>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</si>
  <si>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</si>
  <si>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</si>
  <si>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</si>
  <si>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</si>
  <si>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</si>
  <si>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</si>
  <si>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</si>
  <si>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</si>
  <si>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</si>
  <si>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</si>
  <si>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</si>
  <si>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</si>
  <si>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</si>
  <si>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</si>
  <si>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</si>
  <si>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</si>
  <si>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</si>
  <si>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</si>
  <si>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</si>
  <si>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</si>
  <si>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</si>
  <si>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</si>
  <si>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</si>
  <si>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</si>
  <si>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</si>
  <si>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</si>
  <si>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</si>
  <si>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</si>
  <si>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</si>
  <si>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</si>
  <si>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</si>
  <si>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</si>
  <si>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</si>
  <si>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</si>
  <si>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</si>
  <si>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</si>
  <si>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</si>
  <si>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</si>
  <si>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</si>
  <si>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</si>
  <si>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</si>
  <si>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</si>
  <si>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</si>
  <si>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</si>
  <si>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</si>
  <si>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</si>
  <si>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</si>
  <si>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</si>
  <si>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</si>
  <si>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</si>
  <si>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</si>
  <si>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</si>
  <si>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</si>
  <si>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</si>
  <si>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</si>
  <si>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</si>
  <si>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</si>
  <si>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</si>
  <si>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</si>
  <si>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</si>
  <si>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</si>
  <si>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</si>
  <si>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</si>
  <si>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</si>
  <si>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</si>
  <si>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</si>
  <si>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</si>
  <si>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</si>
  <si>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</si>
  <si>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</si>
  <si>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</si>
  <si>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</si>
  <si>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</si>
  <si>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</si>
  <si>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</si>
  <si>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</si>
  <si>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</si>
  <si>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</si>
  <si>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</si>
  <si>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</si>
  <si>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</si>
  <si>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</si>
  <si>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</si>
  <si>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</si>
  <si>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</si>
  <si>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</si>
  <si>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</si>
  <si>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</si>
  <si>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</si>
  <si>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</si>
  <si>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</si>
  <si>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</si>
  <si>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</si>
  <si>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</si>
  <si>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</si>
  <si>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</si>
  <si>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</si>
  <si>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</si>
  <si>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</si>
  <si>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</si>
  <si>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</si>
  <si>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</si>
  <si>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</si>
  <si>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</si>
  <si>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</si>
  <si>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</si>
  <si>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</si>
  <si>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</si>
  <si>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</si>
  <si>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</si>
  <si>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</si>
  <si>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</si>
  <si>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</si>
  <si>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</si>
  <si>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</si>
  <si>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</si>
  <si>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</si>
  <si>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</si>
  <si>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</si>
  <si>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</si>
  <si>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</si>
  <si>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</si>
  <si>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</si>
  <si>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</si>
  <si>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</si>
  <si>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</si>
  <si>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</si>
  <si>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</si>
  <si>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</si>
  <si>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</si>
  <si>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</si>
  <si>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</si>
  <si>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</si>
  <si>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</si>
  <si>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</si>
  <si>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</si>
  <si>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</si>
  <si>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</si>
  <si>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</si>
  <si>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</si>
  <si>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</si>
  <si>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</si>
  <si>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</si>
  <si>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</si>
  <si>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</si>
  <si>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</si>
  <si>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</si>
  <si>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</si>
  <si>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</si>
  <si>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</si>
  <si>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</si>
  <si>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</si>
  <si>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</si>
  <si>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</si>
  <si>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</si>
  <si>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</si>
  <si>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</si>
  <si>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</si>
  <si>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</si>
  <si>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</si>
  <si>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</si>
  <si>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</si>
  <si>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</si>
  <si>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</si>
  <si>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</si>
  <si>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</si>
  <si>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</si>
  <si>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</si>
  <si>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</si>
  <si>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</si>
  <si>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</si>
  <si>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</si>
  <si>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</si>
  <si>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</si>
  <si>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</si>
  <si>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</si>
  <si>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</si>
  <si>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</si>
  <si>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</si>
  <si>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</si>
  <si>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</si>
  <si>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</si>
  <si>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</si>
  <si>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</si>
  <si>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</si>
  <si>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</si>
  <si>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</si>
  <si>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</si>
  <si>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</si>
  <si>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</si>
  <si>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</si>
  <si>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</si>
  <si>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</si>
  <si>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</si>
  <si>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</si>
  <si>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</si>
  <si>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</si>
  <si>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</si>
  <si>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</si>
  <si>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</si>
  <si>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</si>
  <si>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</si>
  <si>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</si>
  <si>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</si>
  <si>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</si>
  <si>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</si>
  <si>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</si>
  <si>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</si>
  <si>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</si>
  <si>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</si>
  <si>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</si>
  <si>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</si>
  <si>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</si>
  <si>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</si>
  <si>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</si>
  <si>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</si>
  <si>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</si>
  <si>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</si>
  <si>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</si>
  <si>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</si>
  <si>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</si>
  <si>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</si>
  <si>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</si>
  <si>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</si>
  <si>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</si>
  <si>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</si>
  <si>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</si>
  <si>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</si>
  <si>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</si>
  <si>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</si>
  <si>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</si>
  <si>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</si>
  <si>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</si>
  <si>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</si>
  <si>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</si>
  <si>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</si>
  <si>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</si>
  <si>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</si>
  <si>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</si>
  <si>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</si>
  <si>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</si>
  <si>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</si>
  <si>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</si>
  <si>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</si>
  <si>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</si>
  <si>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</si>
  <si>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</si>
  <si>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</si>
  <si>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</si>
  <si>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</si>
  <si>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</si>
  <si>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</si>
  <si>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</si>
  <si>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</si>
  <si>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</si>
  <si>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</si>
  <si>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</si>
  <si>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</si>
  <si>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</si>
  <si>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</si>
  <si>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</si>
  <si>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</si>
  <si>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</si>
  <si>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</si>
  <si>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</si>
  <si>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</si>
  <si>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</si>
  <si>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</si>
  <si>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</si>
  <si>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</si>
  <si>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</si>
  <si>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</si>
  <si>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</si>
  <si>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</si>
  <si>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</si>
  <si>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</si>
  <si>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</si>
  <si>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</si>
  <si>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</si>
  <si>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</si>
  <si>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</si>
  <si>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</si>
  <si>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</si>
  <si>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</si>
  <si>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</si>
  <si>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</si>
  <si>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</si>
  <si>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</si>
  <si>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</si>
  <si>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</si>
  <si>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</si>
  <si>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</si>
  <si>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</si>
  <si>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</si>
  <si>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</si>
  <si>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</si>
  <si>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</si>
  <si>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</si>
  <si>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</si>
  <si>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</si>
  <si>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</si>
  <si>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</si>
  <si>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</si>
  <si>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</si>
  <si>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</si>
  <si>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</si>
  <si>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</si>
  <si>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</si>
  <si>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</si>
  <si>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</si>
  <si>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</si>
  <si>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</si>
  <si>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</si>
  <si>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</si>
  <si>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</si>
  <si>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</si>
  <si>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</si>
  <si>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</si>
  <si>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</si>
  <si>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</si>
  <si>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</si>
  <si>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</si>
  <si>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</si>
  <si>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</si>
  <si>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</si>
  <si>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</si>
  <si>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</si>
  <si>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</si>
  <si>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</si>
  <si>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</si>
  <si>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</si>
  <si>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</si>
  <si>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</si>
  <si>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</si>
  <si>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</si>
  <si>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</si>
  <si>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</si>
  <si>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</si>
  <si>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</si>
  <si>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</si>
  <si>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</si>
  <si>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</si>
  <si>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</si>
  <si>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</si>
  <si>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</si>
  <si>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</si>
  <si>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</si>
  <si>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</si>
  <si>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</si>
  <si>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</si>
  <si>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</si>
  <si>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</si>
  <si>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</si>
  <si>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</si>
  <si>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</si>
  <si>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</si>
  <si>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</si>
  <si>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</si>
  <si>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</si>
  <si>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</si>
  <si>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</si>
  <si>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</si>
  <si>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</si>
  <si>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</si>
  <si>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</si>
  <si>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</si>
  <si>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</si>
  <si>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</si>
  <si>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</si>
  <si>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</si>
  <si>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</si>
  <si>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</si>
  <si>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</si>
  <si>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</si>
  <si>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</si>
  <si>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</si>
  <si>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</si>
  <si>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</si>
  <si>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</si>
  <si>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</si>
  <si>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</si>
  <si>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</si>
  <si>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</si>
  <si>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</si>
  <si>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</si>
  <si>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</si>
  <si>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</si>
  <si>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</si>
  <si>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</si>
  <si>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</si>
  <si>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</si>
  <si>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</si>
  <si>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</si>
  <si>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</si>
  <si>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</si>
  <si>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</si>
  <si>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</si>
  <si>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</si>
  <si>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</si>
  <si>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</si>
  <si>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</si>
  <si>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</si>
  <si>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</si>
  <si>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</si>
  <si>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</si>
  <si>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</si>
  <si>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</si>
  <si>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</si>
  <si>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</si>
  <si>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</si>
  <si>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</si>
  <si>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</si>
  <si>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</si>
  <si>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</si>
  <si>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</si>
  <si>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</si>
  <si>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</si>
  <si>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</si>
  <si>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</si>
  <si>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</si>
  <si>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</si>
  <si>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</si>
  <si>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</si>
  <si>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</si>
  <si>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</si>
  <si>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</si>
  <si>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</si>
  <si>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</si>
  <si>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</si>
  <si>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</si>
  <si>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</si>
  <si>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</si>
  <si>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</si>
  <si>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</si>
  <si>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</si>
  <si>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</si>
  <si>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</si>
  <si>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</si>
  <si>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</si>
  <si>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</si>
  <si>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</si>
  <si>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</si>
  <si>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</si>
  <si>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</si>
  <si>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</si>
  <si>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</si>
  <si>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</si>
  <si>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</si>
  <si>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</si>
  <si>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</si>
  <si>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</si>
  <si>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</si>
  <si>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</si>
  <si>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</si>
  <si>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</si>
  <si>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</si>
  <si>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</si>
  <si>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</si>
  <si>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</si>
  <si>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</si>
  <si>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</si>
  <si>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</si>
  <si>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</si>
  <si>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</si>
  <si>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</si>
  <si>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</si>
  <si>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</si>
  <si>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</si>
  <si>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</si>
  <si>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</si>
  <si>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</si>
  <si>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</si>
  <si>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</si>
  <si>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</si>
  <si>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</si>
  <si>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</si>
  <si>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</si>
  <si>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</si>
  <si>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</si>
  <si>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</si>
  <si>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</si>
  <si>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</si>
  <si>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</si>
  <si>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</si>
  <si>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</si>
  <si>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</si>
  <si>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</si>
  <si>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</si>
  <si>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</si>
  <si>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</si>
  <si>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</si>
  <si>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</si>
  <si>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</si>
  <si>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</si>
  <si>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</si>
  <si>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</si>
  <si>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</si>
  <si>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</si>
  <si>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</si>
  <si>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</si>
  <si>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</si>
  <si>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</si>
  <si>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</si>
  <si>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</si>
  <si>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</si>
  <si>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</si>
  <si>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</si>
  <si>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</si>
  <si>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</si>
  <si>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</si>
  <si>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</si>
  <si>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</si>
  <si>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</si>
  <si>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</si>
  <si>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</si>
  <si>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</si>
  <si>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</si>
  <si>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</si>
  <si>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</si>
  <si>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</si>
  <si>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</si>
  <si>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</si>
  <si>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</si>
  <si>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</si>
  <si>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</si>
  <si>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</si>
  <si>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</si>
  <si>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</si>
  <si>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</si>
  <si>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</si>
  <si>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</si>
  <si>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</si>
  <si>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</si>
  <si>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</si>
  <si>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</si>
  <si>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</si>
  <si>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</si>
  <si>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</si>
  <si>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</si>
  <si>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</si>
  <si>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</si>
  <si>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</si>
  <si>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</si>
  <si>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</si>
  <si>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</si>
  <si>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</si>
  <si>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</si>
  <si>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</si>
  <si>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</si>
  <si>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</si>
  <si>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</si>
  <si>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</si>
  <si>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</si>
  <si>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</si>
  <si>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</si>
  <si>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</si>
  <si>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</si>
  <si>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</si>
  <si>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</si>
  <si>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</si>
  <si>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</si>
  <si>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</si>
  <si>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</si>
  <si>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</si>
  <si>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</si>
  <si>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</si>
  <si>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</si>
  <si>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</si>
  <si>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</si>
  <si>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</si>
  <si>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</si>
  <si>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</si>
  <si>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</si>
  <si>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</si>
  <si>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</si>
  <si>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</si>
  <si>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</si>
  <si>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</si>
  <si>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</si>
  <si>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</si>
  <si>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</si>
  <si>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</si>
  <si>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</si>
  <si>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</si>
  <si>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</si>
  <si>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</si>
  <si>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</si>
  <si>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</si>
  <si>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</si>
  <si>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</si>
  <si>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</si>
  <si>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</si>
  <si>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</si>
  <si>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</si>
  <si>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</si>
  <si>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</si>
  <si>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</si>
  <si>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</si>
  <si>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</si>
  <si>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</si>
  <si>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</si>
  <si>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</si>
  <si>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</si>
  <si>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</si>
  <si>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</si>
  <si>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</si>
  <si>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</si>
  <si>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</si>
  <si>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</si>
  <si>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</si>
  <si>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</si>
  <si>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</si>
  <si>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</si>
  <si>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</si>
  <si>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</si>
  <si>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</si>
  <si>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</si>
  <si>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</si>
  <si>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</si>
  <si>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</si>
  <si>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</si>
  <si>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</si>
  <si>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</si>
  <si>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</si>
  <si>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</si>
  <si>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</si>
  <si>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</si>
  <si>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</si>
  <si>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</si>
  <si>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</si>
  <si>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</si>
  <si>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</si>
  <si>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</si>
  <si>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</si>
  <si>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</si>
  <si>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</si>
  <si>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</si>
  <si>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</si>
  <si>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</si>
  <si>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</si>
  <si>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</si>
  <si>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</si>
  <si>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</si>
  <si>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</si>
  <si>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</si>
  <si>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</si>
  <si>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</si>
  <si>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</si>
  <si>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</si>
  <si>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</si>
  <si>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</si>
  <si>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</si>
  <si>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</si>
  <si>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</si>
  <si>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</si>
  <si>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</si>
  <si>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</si>
  <si>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</si>
  <si>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</si>
  <si>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</si>
  <si>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</si>
  <si>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</si>
  <si>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</si>
  <si>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</si>
  <si>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</si>
  <si>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</si>
  <si>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</si>
  <si>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</si>
  <si>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</si>
  <si>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</si>
  <si>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</si>
  <si>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</si>
  <si>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</si>
  <si>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</si>
  <si>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</si>
  <si>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</si>
  <si>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</si>
  <si>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</si>
  <si>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</si>
  <si>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</si>
  <si>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</si>
  <si>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</si>
  <si>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</si>
  <si>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</si>
  <si>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</si>
  <si>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</si>
  <si>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</si>
  <si>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</si>
  <si>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</si>
  <si>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</si>
  <si>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</si>
  <si>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</si>
  <si>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</si>
  <si>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</si>
  <si>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</si>
  <si>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</si>
  <si>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</si>
  <si>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</si>
  <si>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</si>
  <si>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</si>
  <si>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</si>
  <si>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</si>
  <si>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</si>
  <si>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</si>
  <si>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</si>
  <si>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</si>
  <si>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</si>
  <si>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</si>
  <si>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</si>
  <si>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</si>
  <si>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</si>
  <si>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</si>
  <si>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</si>
  <si>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</si>
  <si>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</si>
  <si>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</si>
  <si>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</si>
  <si>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</si>
  <si>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</si>
  <si>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</si>
  <si>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</si>
  <si>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</si>
  <si>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</si>
  <si>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</si>
  <si>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</si>
  <si>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</si>
  <si>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</si>
  <si>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</si>
  <si>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</si>
  <si>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</si>
  <si>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</si>
  <si>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</si>
  <si>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</si>
  <si>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</si>
  <si>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</si>
  <si>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</si>
  <si>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</si>
  <si>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</si>
  <si>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</si>
  <si>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</si>
  <si>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</si>
  <si>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</si>
  <si>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</si>
  <si>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</si>
  <si>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</si>
  <si>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</si>
  <si>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</si>
  <si>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</si>
  <si>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</si>
  <si>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</si>
  <si>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</si>
  <si>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</si>
  <si>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</si>
  <si>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</si>
  <si>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</si>
  <si>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</si>
  <si>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</si>
  <si>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</si>
  <si>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</si>
  <si>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</si>
  <si>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</si>
  <si>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</si>
  <si>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</si>
  <si>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</si>
  <si>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</si>
  <si>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</si>
  <si>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</si>
  <si>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</si>
  <si>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</si>
  <si>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</si>
  <si>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</si>
  <si>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</si>
  <si>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</si>
  <si>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</si>
  <si>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</si>
  <si>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</si>
  <si>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</si>
  <si>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</si>
  <si>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</si>
  <si>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</si>
  <si>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</si>
  <si>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</si>
  <si>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</si>
  <si>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</si>
  <si>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</si>
  <si>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</si>
  <si>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</si>
  <si>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</si>
  <si>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</si>
  <si>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</si>
  <si>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</si>
  <si>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</si>
  <si>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</si>
  <si>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</si>
  <si>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</si>
  <si>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</si>
  <si>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</si>
  <si>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</si>
  <si>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</si>
  <si>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</si>
  <si>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</si>
  <si>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</si>
  <si>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</si>
  <si>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</si>
  <si>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</si>
  <si>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</si>
  <si>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</si>
  <si>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</si>
  <si>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</si>
  <si>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</si>
  <si>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</si>
  <si>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</si>
  <si>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</si>
  <si>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</si>
  <si>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</si>
  <si>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</si>
  <si>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</si>
  <si>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</si>
  <si>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</si>
  <si>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</si>
  <si>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</si>
  <si>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</si>
  <si>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</si>
  <si>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</si>
  <si>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</si>
  <si>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</si>
  <si>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</si>
  <si>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</si>
  <si>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</si>
  <si>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</si>
  <si>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</si>
  <si>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</si>
  <si>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</si>
  <si>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</si>
  <si>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</si>
  <si>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</si>
  <si>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</si>
  <si>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</si>
  <si>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</si>
  <si>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</si>
  <si>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</si>
  <si>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</si>
  <si>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</si>
  <si>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</si>
  <si>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</si>
  <si>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</si>
  <si>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</si>
  <si>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</si>
  <si>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</si>
  <si>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</si>
  <si>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</si>
  <si>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</si>
  <si>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</si>
  <si>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</si>
  <si>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</si>
  <si>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</si>
  <si>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</si>
  <si>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</si>
  <si>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</si>
  <si>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</si>
  <si>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</si>
  <si>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</si>
  <si>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</si>
  <si>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</si>
  <si>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</si>
  <si>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</si>
  <si>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</si>
  <si>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</si>
  <si>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</si>
  <si>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</si>
  <si>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</si>
  <si>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</si>
  <si>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</si>
  <si>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</si>
  <si>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</si>
  <si>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</si>
  <si>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</si>
  <si>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</si>
  <si>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</si>
  <si>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</si>
  <si>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</si>
  <si>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</si>
  <si>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</si>
  <si>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</si>
  <si>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</si>
  <si>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</si>
  <si>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</si>
  <si>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</si>
  <si>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</si>
  <si>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</si>
  <si>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</si>
  <si>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</si>
  <si>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</si>
  <si>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</si>
  <si>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</si>
  <si>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</si>
  <si>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</si>
  <si>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</si>
  <si>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</si>
  <si>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</si>
  <si>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</si>
  <si>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</si>
  <si>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</si>
  <si>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</si>
  <si>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</si>
  <si>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</si>
  <si>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</si>
  <si>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</si>
  <si>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</si>
  <si>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</si>
  <si>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</si>
  <si>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</si>
  <si>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</si>
  <si>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</si>
  <si>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</si>
  <si>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</si>
  <si>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</si>
  <si>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</si>
  <si>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</si>
  <si>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</si>
  <si>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</si>
  <si>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</si>
  <si>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</si>
  <si>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</si>
  <si>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</si>
  <si>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</si>
  <si>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</si>
  <si>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</si>
  <si>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</si>
  <si>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</si>
  <si>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</si>
  <si>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</si>
  <si>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</si>
  <si>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</si>
  <si>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</si>
  <si>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</si>
  <si>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</si>
  <si>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</si>
  <si>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</si>
  <si>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</si>
  <si>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</si>
  <si>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</si>
  <si>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</si>
  <si>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</si>
  <si>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</si>
  <si>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</si>
  <si>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</si>
  <si>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</si>
  <si>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</si>
  <si>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</si>
  <si>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</si>
  <si>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</si>
  <si>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</si>
  <si>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</si>
  <si>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</si>
  <si>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</si>
  <si>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</si>
  <si>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</si>
  <si>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</si>
  <si>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</si>
  <si>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</si>
  <si>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</si>
  <si>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</si>
  <si>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</si>
  <si>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</si>
  <si>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</si>
  <si>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</si>
  <si>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</si>
  <si>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</si>
  <si>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</si>
  <si>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</si>
  <si>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</si>
  <si>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</si>
  <si>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</si>
  <si>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</si>
  <si>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</si>
  <si>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</si>
  <si>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</si>
  <si>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</si>
  <si>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</si>
  <si>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</si>
  <si>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</si>
  <si>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</si>
  <si>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</si>
  <si>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</si>
  <si>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</si>
  <si>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</si>
  <si>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</si>
  <si>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</si>
  <si>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</si>
  <si>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</si>
  <si>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</si>
  <si>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</si>
  <si>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</si>
  <si>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</si>
  <si>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</si>
  <si>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</si>
  <si>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</si>
  <si>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</si>
  <si>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</si>
  <si>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</si>
  <si>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</si>
  <si>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</si>
  <si>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</si>
  <si>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</si>
  <si>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</si>
  <si>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</si>
  <si>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</si>
  <si>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</si>
  <si>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</si>
  <si>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</si>
  <si>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</si>
  <si>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</si>
  <si>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</si>
  <si>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</si>
  <si>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</si>
  <si>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</si>
  <si>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</si>
  <si>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</si>
  <si>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</si>
  <si>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</si>
  <si>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</si>
  <si>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</si>
  <si>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</si>
  <si>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</si>
  <si>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</si>
  <si>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</si>
  <si>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</si>
  <si>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</si>
  <si>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</si>
  <si>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</si>
  <si>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</si>
  <si>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</si>
  <si>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</si>
  <si>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</si>
  <si>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</si>
  <si>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</si>
  <si>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</si>
  <si>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</si>
  <si>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</si>
  <si>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</si>
  <si>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</si>
  <si>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</si>
  <si>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</si>
  <si>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</si>
  <si>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</si>
  <si>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</si>
  <si>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</si>
  <si>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</si>
  <si>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</si>
  <si>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</si>
  <si>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</si>
  <si>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</si>
  <si>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</si>
  <si>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</si>
  <si>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</si>
  <si>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</si>
  <si>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</si>
  <si>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</si>
  <si>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</si>
  <si>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</si>
  <si>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</si>
  <si>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</si>
  <si>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</si>
  <si>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</si>
  <si>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</si>
  <si>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</si>
  <si>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</si>
  <si>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</si>
  <si>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</si>
  <si>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</si>
  <si>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</si>
  <si>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</si>
  <si>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</si>
  <si>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</si>
  <si>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</si>
  <si>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</si>
  <si>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</si>
  <si>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</si>
  <si>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</si>
  <si>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</si>
  <si>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</si>
  <si>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</si>
  <si>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</si>
  <si>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</si>
  <si>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</si>
  <si>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</si>
  <si>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</si>
  <si>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</si>
  <si>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</si>
  <si>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</si>
  <si>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</si>
  <si>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</si>
  <si>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</si>
  <si>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</si>
  <si>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</si>
  <si>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</si>
  <si>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</si>
  <si>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</si>
  <si>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</si>
  <si>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</si>
  <si>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</si>
  <si>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</si>
  <si>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</si>
  <si>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</si>
  <si>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</si>
  <si>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</si>
  <si>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</si>
  <si>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</si>
  <si>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</si>
  <si>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</si>
  <si>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</si>
  <si>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</si>
  <si>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</si>
  <si>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</si>
  <si>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</si>
  <si>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</si>
  <si>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</si>
  <si>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</si>
  <si>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</si>
  <si>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</si>
  <si>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</si>
  <si>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</si>
  <si>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</si>
  <si>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</si>
  <si>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</si>
  <si>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</si>
  <si>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</si>
  <si>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</si>
  <si>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</si>
  <si>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</si>
  <si>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</si>
  <si>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</si>
  <si>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</si>
  <si>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</si>
  <si>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</si>
  <si>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</si>
  <si>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</si>
  <si>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</si>
  <si>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</si>
  <si>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</si>
  <si>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</si>
  <si>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</si>
  <si>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</si>
  <si>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</si>
  <si>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</si>
  <si>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</si>
  <si>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</si>
  <si>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</si>
  <si>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</si>
  <si>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</si>
  <si>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</si>
  <si>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</si>
  <si>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</si>
  <si>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</si>
  <si>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</si>
  <si>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</si>
  <si>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</si>
  <si>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</si>
  <si>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</si>
  <si>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</si>
  <si>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</si>
  <si>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</si>
  <si>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</si>
  <si>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</si>
  <si>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</si>
  <si>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</si>
  <si>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</si>
  <si>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</si>
  <si>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</si>
  <si>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</si>
  <si>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</si>
  <si>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</si>
  <si>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</si>
  <si>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</si>
  <si>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</si>
  <si>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</si>
  <si>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</si>
  <si>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</si>
  <si>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</si>
  <si>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</si>
  <si>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</si>
  <si>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</si>
  <si>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</si>
  <si>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</si>
  <si>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</si>
  <si>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</si>
  <si>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</si>
  <si>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</si>
  <si>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</si>
  <si>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</si>
  <si>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</si>
  <si>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</si>
  <si>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</si>
  <si>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</si>
  <si>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</si>
  <si>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</si>
  <si>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</si>
  <si>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</si>
  <si>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</si>
  <si>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</si>
  <si>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</si>
  <si>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</si>
  <si>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</si>
  <si>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</si>
  <si>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</si>
  <si>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</si>
  <si>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</si>
  <si>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</si>
  <si>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</si>
  <si>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</si>
  <si>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</si>
  <si>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</si>
  <si>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</si>
  <si>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</si>
  <si>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</si>
  <si>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</si>
  <si>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</si>
  <si>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</si>
  <si>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</si>
  <si>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</si>
  <si>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</si>
  <si>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</si>
  <si>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</si>
  <si>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</si>
  <si>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</si>
  <si>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</si>
  <si>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</si>
  <si>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</si>
  <si>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</si>
  <si>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</si>
  <si>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</si>
  <si>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</si>
  <si>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</si>
  <si>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</si>
  <si>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</si>
  <si>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</si>
  <si>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</si>
  <si>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</si>
  <si>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</si>
  <si>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</si>
  <si>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</si>
  <si>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</si>
  <si>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</si>
  <si>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</si>
  <si>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</si>
  <si>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</si>
  <si>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</si>
  <si>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</si>
  <si>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</si>
  <si>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</si>
  <si>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</si>
  <si>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</si>
  <si>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</si>
  <si>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</si>
  <si>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</si>
  <si>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</si>
  <si>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</si>
  <si>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</si>
  <si>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</si>
  <si>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</si>
  <si>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</si>
  <si>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</si>
  <si>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</si>
  <si>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</si>
  <si>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</si>
  <si>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</si>
  <si>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</si>
  <si>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</si>
  <si>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</si>
  <si>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</si>
  <si>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</si>
  <si>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</si>
  <si>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</si>
  <si>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</si>
  <si>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</si>
  <si>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</si>
  <si>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</si>
  <si>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</si>
  <si>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</si>
  <si>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</si>
  <si>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</si>
  <si>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</si>
  <si>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</si>
  <si>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</si>
  <si>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</si>
  <si>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</si>
  <si>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</si>
  <si>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</si>
  <si>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</si>
  <si>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</si>
  <si>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</si>
  <si>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</si>
  <si>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</si>
  <si>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</si>
  <si>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</si>
  <si>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</si>
  <si>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</si>
  <si>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</si>
  <si>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</si>
  <si>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</si>
  <si>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</si>
  <si>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</si>
  <si>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</si>
  <si>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</si>
  <si>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</si>
  <si>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</si>
  <si>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</si>
  <si>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</si>
  <si>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</si>
  <si>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</si>
  <si>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</si>
  <si>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</si>
  <si>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</si>
  <si>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</si>
  <si>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</si>
  <si>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</si>
  <si>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</si>
  <si>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</si>
  <si>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</si>
  <si>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</si>
  <si>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</si>
  <si>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</si>
  <si>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</si>
  <si>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</si>
  <si>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</si>
  <si>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</si>
  <si>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</si>
  <si>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</si>
  <si>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</si>
  <si>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</si>
  <si>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</si>
  <si>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</si>
  <si>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</si>
  <si>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</si>
  <si>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</si>
  <si>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</si>
  <si>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</si>
  <si>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</si>
  <si>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</si>
  <si>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</si>
  <si>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</si>
  <si>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</si>
  <si>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</si>
  <si>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</si>
  <si>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</si>
  <si>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</si>
  <si>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</si>
  <si>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</si>
  <si>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</si>
  <si>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</si>
  <si>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</si>
  <si>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</si>
  <si>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</si>
  <si>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</si>
  <si>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</si>
  <si>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</si>
  <si>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</si>
  <si>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</si>
  <si>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</si>
  <si>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</si>
  <si>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</si>
  <si>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</si>
  <si>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</si>
  <si>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</si>
  <si>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</si>
  <si>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</si>
  <si>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</si>
  <si>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</si>
  <si>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</si>
  <si>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</si>
  <si>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</si>
  <si>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</si>
  <si>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</si>
  <si>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</si>
  <si>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</si>
  <si>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</si>
  <si>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</si>
  <si>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</si>
  <si>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</si>
  <si>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</si>
  <si>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</si>
  <si>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</si>
  <si>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</si>
  <si>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</si>
  <si>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</si>
  <si>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</si>
  <si>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</si>
  <si>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</si>
  <si>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</si>
  <si>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</si>
  <si>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</si>
  <si>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</si>
  <si>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</si>
  <si>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</si>
  <si>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</si>
  <si>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</si>
  <si>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</si>
  <si>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</si>
  <si>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</si>
  <si>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</si>
  <si>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</si>
  <si>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</si>
  <si>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</si>
  <si>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</si>
  <si>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</si>
  <si>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</si>
  <si>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</si>
  <si>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</si>
  <si>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</si>
  <si>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</si>
  <si>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</si>
  <si>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</si>
  <si>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</si>
  <si>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</si>
  <si>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</si>
  <si>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</si>
  <si>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</si>
  <si>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</si>
  <si>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</si>
  <si>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</si>
  <si>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</si>
  <si>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</si>
  <si>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</si>
  <si>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</si>
  <si>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</si>
  <si>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</si>
  <si>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</si>
  <si>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</si>
  <si>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</si>
  <si>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</si>
  <si>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</si>
  <si>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</si>
  <si>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</si>
  <si>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</si>
  <si>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</si>
  <si>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</si>
  <si>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</si>
  <si>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</si>
  <si>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</si>
  <si>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</si>
  <si>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</si>
  <si>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</si>
  <si>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</si>
  <si>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</si>
  <si>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</si>
  <si>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</si>
  <si>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</si>
  <si>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</si>
  <si>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</si>
  <si>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</si>
  <si>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</si>
  <si>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</si>
  <si>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</si>
  <si>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</si>
  <si>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</si>
  <si>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</si>
  <si>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</si>
  <si>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</si>
  <si>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</si>
  <si>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</si>
  <si>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</si>
  <si>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</si>
  <si>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</si>
  <si>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</si>
  <si>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</si>
  <si>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</si>
  <si>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</si>
  <si>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</si>
  <si>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</si>
  <si>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</si>
  <si>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</si>
  <si>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</si>
  <si>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</si>
  <si>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</si>
  <si>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</si>
  <si>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</si>
  <si>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</si>
  <si>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</si>
  <si>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</si>
  <si>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</si>
  <si>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</si>
  <si>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</si>
  <si>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</si>
  <si>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</si>
  <si>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</si>
  <si>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</si>
  <si>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</si>
  <si>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</si>
  <si>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</si>
  <si>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</si>
  <si>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</si>
  <si>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</si>
  <si>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</si>
  <si>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</si>
  <si>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</si>
  <si>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</si>
  <si>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</si>
  <si>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</si>
  <si>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</si>
  <si>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</si>
  <si>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</si>
  <si>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</si>
  <si>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</si>
  <si>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</si>
  <si>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</si>
  <si>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</si>
  <si>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</si>
  <si>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</si>
  <si>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</si>
  <si>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</si>
  <si>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</si>
  <si>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</si>
  <si>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</si>
  <si>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</si>
  <si>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</si>
  <si>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</si>
  <si>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</si>
  <si>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</si>
  <si>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</si>
  <si>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</si>
  <si>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</si>
  <si>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</si>
  <si>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</si>
  <si>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</si>
  <si>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</si>
  <si>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</si>
  <si>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</si>
  <si>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</si>
  <si>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</si>
  <si>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</si>
  <si>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</si>
  <si>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</si>
  <si>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</si>
  <si>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</si>
  <si>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</si>
  <si>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</si>
  <si>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</si>
  <si>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</si>
  <si>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</si>
  <si>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</si>
  <si>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</si>
  <si>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</si>
  <si>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</si>
  <si>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</si>
  <si>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</si>
  <si>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</si>
  <si>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</si>
  <si>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</si>
  <si>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</si>
  <si>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</si>
  <si>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</si>
  <si>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</si>
  <si>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</si>
  <si>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</si>
  <si>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</si>
  <si>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</si>
  <si>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</si>
  <si>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</si>
  <si>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</si>
  <si>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</si>
  <si>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</si>
  <si>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</si>
  <si>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</si>
  <si>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</si>
  <si>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</si>
  <si>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</si>
  <si>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</si>
  <si>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</si>
  <si>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</si>
  <si>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</si>
  <si>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</si>
  <si>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</si>
  <si>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</si>
  <si>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</si>
  <si>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</si>
  <si>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</si>
  <si>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</si>
  <si>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</si>
  <si>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</si>
  <si>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</si>
  <si>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</si>
  <si>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</si>
  <si>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</si>
  <si>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</si>
  <si>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</si>
  <si>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</si>
  <si>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</si>
  <si>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</si>
  <si>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</si>
  <si>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</si>
  <si>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</si>
  <si>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</si>
  <si>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</si>
  <si>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</si>
  <si>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</si>
  <si>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</si>
  <si>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</si>
  <si>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</si>
  <si>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</si>
  <si>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</si>
  <si>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</si>
  <si>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</si>
  <si>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</si>
  <si>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</si>
  <si>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</si>
  <si>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</si>
  <si>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</si>
  <si>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</si>
  <si>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</si>
  <si>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</si>
  <si>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</si>
  <si>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</si>
  <si>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</si>
  <si>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</si>
  <si>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</si>
  <si>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</si>
  <si>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</si>
  <si>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</si>
  <si>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</si>
  <si>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</si>
  <si>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</si>
  <si>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</si>
  <si>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</si>
  <si>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</si>
  <si>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</si>
  <si>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</si>
  <si>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</si>
  <si>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</si>
  <si>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</si>
  <si>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</si>
  <si>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</si>
  <si>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</si>
  <si>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</si>
  <si>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</si>
  <si>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</si>
  <si>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</si>
  <si>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</si>
  <si>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</si>
  <si>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</si>
  <si>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</si>
  <si>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</si>
  <si>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</si>
  <si>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</si>
  <si>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</si>
  <si>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</si>
  <si>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</si>
  <si>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</si>
  <si>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</si>
  <si>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</si>
  <si>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</si>
  <si>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</si>
  <si>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</si>
  <si>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</si>
  <si>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</si>
  <si>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</si>
  <si>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</si>
  <si>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</si>
  <si>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</si>
  <si>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</si>
  <si>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</si>
  <si>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</si>
  <si>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</si>
  <si>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</si>
  <si>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</si>
  <si>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</si>
  <si>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</si>
  <si>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</si>
  <si>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</si>
  <si>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</si>
  <si>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</si>
  <si>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</si>
  <si>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</si>
  <si>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</si>
  <si>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</si>
  <si>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</si>
  <si>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</si>
  <si>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</si>
  <si>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</si>
  <si>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</si>
  <si>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</si>
  <si>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</si>
  <si>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</si>
  <si>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</si>
  <si>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</si>
  <si>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</si>
  <si>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</si>
  <si>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</si>
  <si>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</si>
  <si>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</si>
  <si>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</si>
  <si>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</si>
  <si>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</si>
  <si>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</si>
  <si>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</si>
  <si>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</si>
  <si>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</si>
  <si>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</si>
  <si>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</si>
  <si>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</si>
  <si>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</si>
  <si>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</si>
  <si>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</si>
  <si>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</si>
  <si>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</si>
  <si>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</si>
  <si>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</si>
  <si>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</si>
  <si>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</si>
  <si>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</si>
  <si>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</si>
  <si>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</si>
  <si>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</si>
  <si>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</si>
  <si>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</si>
  <si>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</si>
  <si>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</si>
  <si>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</si>
  <si>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</si>
  <si>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</si>
  <si>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</si>
  <si>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</si>
  <si>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</si>
  <si>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</si>
  <si>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</si>
  <si>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</si>
  <si>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</si>
  <si>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</si>
  <si>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</si>
  <si>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</si>
  <si>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</si>
  <si>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</si>
  <si>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</si>
  <si>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</si>
  <si>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</si>
  <si>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</si>
  <si>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</si>
  <si>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</si>
  <si>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</si>
  <si>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</si>
  <si>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</si>
  <si>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</si>
  <si>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</si>
  <si>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</si>
  <si>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</si>
  <si>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</si>
  <si>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</si>
  <si>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</si>
  <si>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</si>
  <si>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</si>
  <si>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</si>
  <si>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</si>
  <si>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</si>
  <si>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</si>
  <si>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</si>
  <si>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</si>
  <si>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</si>
  <si>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</si>
  <si>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</si>
  <si>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</si>
  <si>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</si>
  <si>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</si>
  <si>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</si>
  <si>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</si>
  <si>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</si>
  <si>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</si>
  <si>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</si>
  <si>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</si>
  <si>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</si>
  <si>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</si>
  <si>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</si>
  <si>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</si>
  <si>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</si>
  <si>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</si>
  <si>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</si>
  <si>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</si>
  <si>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</si>
  <si>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</si>
  <si>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</si>
  <si>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</si>
  <si>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</si>
  <si>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</si>
  <si>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</si>
  <si>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</si>
  <si>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</si>
  <si>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</si>
  <si>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</si>
  <si>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</si>
  <si>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</si>
  <si>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</si>
  <si>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</si>
  <si>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</si>
  <si>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</si>
  <si>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</si>
  <si>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</si>
  <si>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</si>
  <si>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</si>
  <si>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</si>
  <si>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</si>
  <si>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</si>
  <si>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</si>
  <si>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</si>
  <si>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</si>
  <si>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</si>
  <si>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</si>
  <si>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</si>
  <si>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</si>
  <si>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</si>
  <si>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</si>
  <si>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</si>
  <si>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</si>
  <si>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</si>
  <si>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</si>
  <si>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</si>
  <si>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</si>
  <si>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</si>
  <si>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</si>
  <si>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</si>
  <si>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</si>
  <si>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</si>
  <si>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</si>
  <si>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</si>
  <si>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</si>
  <si>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</si>
  <si>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</si>
  <si>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</si>
  <si>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</si>
  <si>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</si>
  <si>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</si>
  <si>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</si>
  <si>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</si>
  <si>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</si>
  <si>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</si>
  <si>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</si>
  <si>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</si>
  <si>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</si>
  <si>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</si>
  <si>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</si>
  <si>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</si>
  <si>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</si>
  <si>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</si>
  <si>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</si>
  <si>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</si>
  <si>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</si>
  <si>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</si>
  <si>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</si>
  <si>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</si>
  <si>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</si>
  <si>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</si>
  <si>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</si>
  <si>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</si>
  <si>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</si>
  <si>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</si>
  <si>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</si>
  <si>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</si>
  <si>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</si>
  <si>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</si>
  <si>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</si>
  <si>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</si>
  <si>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</si>
  <si>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</si>
  <si>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</si>
  <si>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</si>
  <si>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</si>
  <si>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</si>
  <si>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</si>
  <si>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</si>
  <si>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</si>
  <si>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</si>
  <si>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</si>
  <si>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</si>
  <si>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</si>
  <si>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</si>
  <si>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</si>
  <si>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</si>
  <si>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</si>
  <si>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</si>
  <si>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</si>
  <si>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</si>
  <si>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</si>
  <si>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</si>
  <si>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</si>
  <si>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</si>
  <si>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</si>
  <si>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</si>
  <si>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</si>
  <si>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</si>
  <si>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</si>
  <si>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</si>
  <si>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</si>
  <si>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</si>
  <si>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</si>
  <si>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</si>
  <si>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</si>
  <si>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</si>
  <si>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</si>
  <si>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</si>
  <si>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</si>
  <si>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</si>
  <si>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</si>
  <si>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</si>
  <si>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</si>
  <si>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</si>
  <si>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</si>
  <si>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</si>
  <si>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</si>
  <si>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</si>
  <si>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</si>
  <si>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</si>
  <si>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</si>
  <si>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</si>
  <si>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</si>
  <si>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</si>
  <si>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</si>
  <si>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</si>
  <si>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</si>
  <si>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</si>
  <si>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</si>
  <si>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</si>
  <si>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</si>
  <si>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</si>
  <si>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</si>
  <si>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</si>
  <si>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</si>
  <si>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</si>
  <si>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</si>
  <si>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</si>
  <si>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</si>
  <si>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</si>
  <si>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</si>
  <si>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</si>
  <si>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</si>
  <si>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</si>
  <si>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</si>
  <si>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</si>
  <si>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</si>
  <si>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</si>
  <si>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</si>
  <si>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</si>
  <si>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</si>
  <si>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</si>
  <si>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</si>
  <si>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</si>
  <si>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</si>
  <si>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</si>
  <si>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</si>
  <si>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</si>
  <si>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</si>
  <si>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</si>
  <si>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</si>
  <si>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</si>
  <si>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</si>
  <si>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</si>
  <si>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</si>
  <si>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</si>
  <si>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</si>
  <si>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</si>
  <si>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</si>
  <si>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</si>
  <si>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</si>
  <si>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</si>
  <si>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</si>
  <si>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</si>
  <si>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</si>
  <si>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</si>
  <si>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</si>
  <si>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</si>
  <si>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</si>
  <si>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</si>
  <si>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</si>
  <si>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</si>
  <si>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</si>
  <si>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</si>
  <si>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</si>
  <si>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</si>
  <si>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</si>
  <si>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</si>
  <si>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</si>
  <si>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</si>
  <si>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</si>
  <si>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</si>
  <si>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</si>
  <si>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</si>
  <si>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</si>
  <si>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</si>
  <si>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</si>
  <si>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</si>
  <si>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</si>
  <si>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</si>
  <si>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</si>
  <si>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</si>
  <si>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</si>
  <si>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</si>
  <si>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</si>
  <si>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</si>
  <si>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</si>
  <si>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</si>
  <si>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</si>
  <si>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</si>
  <si>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</si>
  <si>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</si>
  <si>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</si>
  <si>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</si>
  <si>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</si>
  <si>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</si>
  <si>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</si>
  <si>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</si>
  <si>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</si>
  <si>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</si>
  <si>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</si>
  <si>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</si>
  <si>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</si>
  <si>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</si>
  <si>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</si>
  <si>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</si>
  <si>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</si>
  <si>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</si>
  <si>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</si>
  <si>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</si>
  <si>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</si>
  <si>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</si>
  <si>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</si>
  <si>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</si>
  <si>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</si>
  <si>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</si>
  <si>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</si>
  <si>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</si>
  <si>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</si>
  <si>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</si>
  <si>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</si>
  <si>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</si>
  <si>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</si>
  <si>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</si>
  <si>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</si>
  <si>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</si>
  <si>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</si>
  <si>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</si>
  <si>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</si>
  <si>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</si>
  <si>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</si>
  <si>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</si>
  <si>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</si>
  <si>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</si>
  <si>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</si>
  <si>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</si>
  <si>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</si>
  <si>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</si>
  <si>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</si>
  <si>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</si>
  <si>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</si>
  <si>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</si>
  <si>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</si>
  <si>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</si>
  <si>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</si>
  <si>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</si>
  <si>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</si>
  <si>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</si>
  <si>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</si>
  <si>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</si>
  <si>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</si>
  <si>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</si>
  <si>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</si>
  <si>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</si>
  <si>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</si>
  <si>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</si>
  <si>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</si>
  <si>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</si>
  <si>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</si>
  <si>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</si>
  <si>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</si>
  <si>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</si>
  <si>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</si>
  <si>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</si>
  <si>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</si>
  <si>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</si>
  <si>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</si>
  <si>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</si>
  <si>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</si>
  <si>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</si>
  <si>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</si>
  <si>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</si>
  <si>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</si>
  <si>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</si>
  <si>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</si>
  <si>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</si>
  <si>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</si>
  <si>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</si>
  <si>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</si>
  <si>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</si>
  <si>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</si>
  <si>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</si>
  <si>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</si>
  <si>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</si>
  <si>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</si>
  <si>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</si>
  <si>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</si>
  <si>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</si>
  <si>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</si>
  <si>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</si>
  <si>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</si>
  <si>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</si>
  <si>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</si>
  <si>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</si>
  <si>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</si>
  <si>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</si>
  <si>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</si>
  <si>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</si>
  <si>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</si>
  <si>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</si>
  <si>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</si>
  <si>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</si>
  <si>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</si>
  <si>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</si>
  <si>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</si>
  <si>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</si>
  <si>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</si>
  <si>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</si>
  <si>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</si>
  <si>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</si>
  <si>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</si>
  <si>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</si>
  <si>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</si>
  <si>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</si>
  <si>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</si>
  <si>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</si>
  <si>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</si>
  <si>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</si>
  <si>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</si>
  <si>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</si>
  <si>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</si>
  <si>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</si>
  <si>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</si>
  <si>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</si>
  <si>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</si>
  <si>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</si>
  <si>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</si>
  <si>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</si>
  <si>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</si>
  <si>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</si>
  <si>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</si>
  <si>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</si>
  <si>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</si>
  <si>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</si>
  <si>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</si>
  <si>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</si>
  <si>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</si>
  <si>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</si>
  <si>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</si>
  <si>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</si>
  <si>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</si>
  <si>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</si>
  <si>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</si>
  <si>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</si>
  <si>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</si>
  <si>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</si>
  <si>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</si>
  <si>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</si>
  <si>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</si>
  <si>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</si>
  <si>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</si>
  <si>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</si>
  <si>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</si>
  <si>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</si>
  <si>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</si>
  <si>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</si>
  <si>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</si>
  <si>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</si>
  <si>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</si>
  <si>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</si>
  <si>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</si>
  <si>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</si>
  <si>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</si>
  <si>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</si>
  <si>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</si>
  <si>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</si>
  <si>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</si>
  <si>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</si>
  <si>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</si>
  <si>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</si>
  <si>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</si>
  <si>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</si>
  <si>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</si>
  <si>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</si>
  <si>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</si>
  <si>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</si>
  <si>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</si>
  <si>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</si>
  <si>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</si>
  <si>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</si>
  <si>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</si>
  <si>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</si>
  <si>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</si>
  <si>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</si>
  <si>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</si>
  <si>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</si>
  <si>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</si>
  <si>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</si>
  <si>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</si>
  <si>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</si>
  <si>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</si>
  <si>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</si>
  <si>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</si>
  <si>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</si>
  <si>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</si>
  <si>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</si>
  <si>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</si>
  <si>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</si>
  <si>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</si>
  <si>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</si>
  <si>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</si>
  <si>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</si>
  <si>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</si>
  <si>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</si>
  <si>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</si>
  <si>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</si>
  <si>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</si>
  <si>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</si>
  <si>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</si>
  <si>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</si>
  <si>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</si>
  <si>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</si>
  <si>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</si>
  <si>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</si>
  <si>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</si>
  <si>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</si>
  <si>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</si>
  <si>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</si>
  <si>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</si>
  <si>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</si>
  <si>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</si>
  <si>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</si>
  <si>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</si>
  <si>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</si>
  <si>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</si>
  <si>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</si>
  <si>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</si>
  <si>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</si>
  <si>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</si>
  <si>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</si>
  <si>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</si>
  <si>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</si>
  <si>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</si>
  <si>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</si>
  <si>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</si>
  <si>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</si>
  <si>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</si>
  <si>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</si>
  <si>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</si>
  <si>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</si>
  <si>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</si>
  <si>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</si>
  <si>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</si>
  <si>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</si>
  <si>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</si>
  <si>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</si>
  <si>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</si>
  <si>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</si>
  <si>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</si>
  <si>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</si>
  <si>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</si>
  <si>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</si>
  <si>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</si>
  <si>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</si>
  <si>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</si>
  <si>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</si>
  <si>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</si>
  <si>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</si>
  <si>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</si>
  <si>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</si>
  <si>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</si>
  <si>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</si>
  <si>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</si>
  <si>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</si>
  <si>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</si>
  <si>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</si>
  <si>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</si>
  <si>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</si>
  <si>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</si>
  <si>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</si>
  <si>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</si>
  <si>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</si>
  <si>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</si>
  <si>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</si>
  <si>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</si>
  <si>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</si>
  <si>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</si>
  <si>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</si>
  <si>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</si>
  <si>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</si>
  <si>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</si>
  <si>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</si>
  <si>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</si>
  <si>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</si>
  <si>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</si>
  <si>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</si>
  <si>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</si>
  <si>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</si>
  <si>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</si>
  <si>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</si>
  <si>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</si>
  <si>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</si>
  <si>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</si>
  <si>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</si>
  <si>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</si>
  <si>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</si>
  <si>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</si>
  <si>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</si>
  <si>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</si>
  <si>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</si>
  <si>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</si>
  <si>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</si>
  <si>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</si>
  <si>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</si>
  <si>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</si>
  <si>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</si>
  <si>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</si>
  <si>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</si>
  <si>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</si>
  <si>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</si>
  <si>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</si>
  <si>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</si>
  <si>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</si>
  <si>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</si>
  <si>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</si>
  <si>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</si>
  <si>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</si>
  <si>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</si>
  <si>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</si>
  <si>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</si>
  <si>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</si>
  <si>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</si>
  <si>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</si>
  <si>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</si>
  <si>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</si>
  <si>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</si>
  <si>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</si>
  <si>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</si>
  <si>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</si>
  <si>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</si>
  <si>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</si>
  <si>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</si>
  <si>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</si>
  <si>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</si>
  <si>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</si>
  <si>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</si>
  <si>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</si>
  <si>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</si>
  <si>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</si>
  <si>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</si>
  <si>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</si>
  <si>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</si>
  <si>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</si>
  <si>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</si>
  <si>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</si>
  <si>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</si>
  <si>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</si>
  <si>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</si>
  <si>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</si>
  <si>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</si>
  <si>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</si>
  <si>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</si>
  <si>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</si>
  <si>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</si>
  <si>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</si>
  <si>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</si>
  <si>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</si>
  <si>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</si>
  <si>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</si>
  <si>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</si>
  <si>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</si>
  <si>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</si>
  <si>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</si>
  <si>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</si>
  <si>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</si>
  <si>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</si>
  <si>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</si>
  <si>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</si>
  <si>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</si>
  <si>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</si>
  <si>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</si>
  <si>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</si>
  <si>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</si>
  <si>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</si>
  <si>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</si>
  <si>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</si>
  <si>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</si>
  <si>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</si>
  <si>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</si>
  <si>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</si>
  <si>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</si>
  <si>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</si>
  <si>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</si>
  <si>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</si>
  <si>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</si>
  <si>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</si>
  <si>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</si>
  <si>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</si>
  <si>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</si>
  <si>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</si>
  <si>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</si>
  <si>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</si>
  <si>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</si>
  <si>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</si>
  <si>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</si>
  <si>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</si>
  <si>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</si>
  <si>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</si>
  <si>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</si>
  <si>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</si>
  <si>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</si>
  <si>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</si>
  <si>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</si>
  <si>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</si>
  <si>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</si>
  <si>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</si>
  <si>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</si>
  <si>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</si>
  <si>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</si>
  <si>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</si>
  <si>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</si>
  <si>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</si>
  <si>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</si>
  <si>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</si>
  <si>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</si>
  <si>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</si>
  <si>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</si>
  <si>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</si>
  <si>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</si>
  <si>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</si>
  <si>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</si>
  <si>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</si>
  <si>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</si>
  <si>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</si>
  <si>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</si>
  <si>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</si>
  <si>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</si>
  <si>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</si>
  <si>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</si>
  <si>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</si>
  <si>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</si>
  <si>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</si>
  <si>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</si>
  <si>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</si>
  <si>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</si>
  <si>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</si>
  <si>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</si>
  <si>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</si>
  <si>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</si>
  <si>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</si>
  <si>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</si>
  <si>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</si>
  <si>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</si>
  <si>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</si>
  <si>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</si>
  <si>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</si>
  <si>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</si>
  <si>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</si>
  <si>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</si>
  <si>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</si>
  <si>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</si>
  <si>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</si>
  <si>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</si>
  <si>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</si>
  <si>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</si>
  <si>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</si>
  <si>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</si>
  <si>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</si>
  <si>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</si>
  <si>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</si>
  <si>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</si>
  <si>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</si>
  <si>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</si>
  <si>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</si>
  <si>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</si>
  <si>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</si>
  <si>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</si>
  <si>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</si>
  <si>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</si>
  <si>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</si>
  <si>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</si>
  <si>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</si>
  <si>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</si>
  <si>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</si>
  <si>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</si>
  <si>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</si>
  <si>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</si>
  <si>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</si>
  <si>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</si>
  <si>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</si>
  <si>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</si>
  <si>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</si>
  <si>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</si>
  <si>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</si>
  <si>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</si>
  <si>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</si>
  <si>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</si>
  <si>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</si>
  <si>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</si>
  <si>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</si>
  <si>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</si>
  <si>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</si>
  <si>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</si>
  <si>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</si>
  <si>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</si>
  <si>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</si>
  <si>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</si>
  <si>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</si>
  <si>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</si>
  <si>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</si>
  <si>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</si>
  <si>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</si>
  <si>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</si>
  <si>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</si>
  <si>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</si>
  <si>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</si>
  <si>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</si>
  <si>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</si>
  <si>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</si>
  <si>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</si>
  <si>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</si>
  <si>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</si>
  <si>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</si>
  <si>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</si>
  <si>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</si>
  <si>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</si>
  <si>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</si>
  <si>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</si>
  <si>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</si>
  <si>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</si>
  <si>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</si>
  <si>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</si>
  <si>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</si>
  <si>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</si>
  <si>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</si>
  <si>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</si>
  <si>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</si>
  <si>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</si>
  <si>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</si>
  <si>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</si>
  <si>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</si>
  <si>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</si>
  <si>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</si>
  <si>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</si>
  <si>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</si>
  <si>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</si>
  <si>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</si>
  <si>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</si>
  <si>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</si>
  <si>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</si>
  <si>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</si>
  <si>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</si>
  <si>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</si>
  <si>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</si>
  <si>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</si>
  <si>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</si>
  <si>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</si>
  <si>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</si>
  <si>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</si>
  <si>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</si>
  <si>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</si>
  <si>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</si>
  <si>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</si>
  <si>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</si>
  <si>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</si>
  <si>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</si>
  <si>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</si>
  <si>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</si>
  <si>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</si>
  <si>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</si>
  <si>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</si>
  <si>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</si>
  <si>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</si>
  <si>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</si>
  <si>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</si>
  <si>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</si>
  <si>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</si>
  <si>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</si>
  <si>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</si>
  <si>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</si>
  <si>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</si>
  <si>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</si>
  <si>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</si>
  <si>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</si>
  <si>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</si>
  <si>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</si>
  <si>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</si>
  <si>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</si>
  <si>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</si>
  <si>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</si>
  <si>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</si>
  <si>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</si>
  <si>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</si>
  <si>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</si>
  <si>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</si>
  <si>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</si>
  <si>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</si>
  <si>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</si>
  <si>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</si>
  <si>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</si>
  <si>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</si>
  <si>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</si>
  <si>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</si>
  <si>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</si>
  <si>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</si>
  <si>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</si>
  <si>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</si>
  <si>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</si>
  <si>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</si>
  <si>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</si>
  <si>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</si>
  <si>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</si>
  <si>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</si>
  <si>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</si>
  <si>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</si>
  <si>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</si>
  <si>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</si>
  <si>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</si>
  <si>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</si>
  <si>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</si>
  <si>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</si>
  <si>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</si>
  <si>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</si>
  <si>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</si>
  <si>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</si>
  <si>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</si>
  <si>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</si>
  <si>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</si>
  <si>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</si>
  <si>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</si>
  <si>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</si>
  <si>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</si>
  <si>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</si>
  <si>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</si>
  <si>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</si>
  <si>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</si>
  <si>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</si>
  <si>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</si>
  <si>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</si>
  <si>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</si>
  <si>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</si>
  <si>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</si>
  <si>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</si>
  <si>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</si>
  <si>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</si>
  <si>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</si>
  <si>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</si>
  <si>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</si>
  <si>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</si>
  <si>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</si>
  <si>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</si>
  <si>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</si>
  <si>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</si>
  <si>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</si>
  <si>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</si>
  <si>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</si>
  <si>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</si>
  <si>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</si>
  <si>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</si>
  <si>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</si>
  <si>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</si>
  <si>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</si>
  <si>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</si>
  <si>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</si>
  <si>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</si>
  <si>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</si>
  <si>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</si>
  <si>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</si>
  <si>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</si>
  <si>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</si>
  <si>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</si>
  <si>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</si>
  <si>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</si>
  <si>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</si>
  <si>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</si>
  <si>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</si>
  <si>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</si>
  <si>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</si>
  <si>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</si>
  <si>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</si>
  <si>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</si>
  <si>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</si>
  <si>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</si>
  <si>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</si>
  <si>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</si>
  <si>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</si>
  <si>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</si>
  <si>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</si>
  <si>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</si>
  <si>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</si>
  <si>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</si>
  <si>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</si>
  <si>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</si>
  <si>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</si>
  <si>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</si>
  <si>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</si>
  <si>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</si>
  <si>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</si>
  <si>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</si>
  <si>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</si>
  <si>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</si>
  <si>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</si>
  <si>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</si>
  <si>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</si>
  <si>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</si>
  <si>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</si>
  <si>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</si>
  <si>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</si>
  <si>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</si>
  <si>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</si>
  <si>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</si>
  <si>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</si>
  <si>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</si>
  <si>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</si>
  <si>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</si>
  <si>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</si>
  <si>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</si>
  <si>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</si>
  <si>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</si>
  <si>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</si>
  <si>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</si>
  <si>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</si>
  <si>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</si>
  <si>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</si>
  <si>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</si>
  <si>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</si>
  <si>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</si>
  <si>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</si>
  <si>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</si>
  <si>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</si>
  <si>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</si>
  <si>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</si>
  <si>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</si>
  <si>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</si>
  <si>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</si>
  <si>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</si>
  <si>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</si>
  <si>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</si>
  <si>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</si>
  <si>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</si>
  <si>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</si>
  <si>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</si>
  <si>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</si>
  <si>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</si>
  <si>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</si>
  <si>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</si>
  <si>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</si>
  <si>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</si>
  <si>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</si>
  <si>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</si>
  <si>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</si>
  <si>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</si>
  <si>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</si>
  <si>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</si>
  <si>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</si>
  <si>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</si>
  <si>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</si>
  <si>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</si>
  <si>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</si>
  <si>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</si>
  <si>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</si>
  <si>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</si>
  <si>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</si>
  <si>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</si>
  <si>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</si>
  <si>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</si>
  <si>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</si>
  <si>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</si>
  <si>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</si>
  <si>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</si>
  <si>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</si>
  <si>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</si>
  <si>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</si>
  <si>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</si>
  <si>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</si>
  <si>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</si>
  <si>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</si>
  <si>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</si>
  <si>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</si>
  <si>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</si>
  <si>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</si>
  <si>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</si>
  <si>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</si>
  <si>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</si>
  <si>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</si>
  <si>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</si>
  <si>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</si>
  <si>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</si>
  <si>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</si>
  <si>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</si>
  <si>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</si>
  <si>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</si>
  <si>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</si>
  <si>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</si>
  <si>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</si>
  <si>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</si>
  <si>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</si>
  <si>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</si>
  <si>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</si>
  <si>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</si>
  <si>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</si>
  <si>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</si>
  <si>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</si>
  <si>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</si>
  <si>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</si>
  <si>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</si>
  <si>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</si>
  <si>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</si>
  <si>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</si>
  <si>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</si>
  <si>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</si>
  <si>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</si>
  <si>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</si>
  <si>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</si>
  <si>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</si>
  <si>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</si>
  <si>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</si>
  <si>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</si>
  <si>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</si>
  <si>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</si>
  <si>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</si>
  <si>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</si>
  <si>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</si>
  <si>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</si>
  <si>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</si>
  <si>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</si>
  <si>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</si>
  <si>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</si>
  <si>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</si>
  <si>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</si>
  <si>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</si>
  <si>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</si>
  <si>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</si>
  <si>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</si>
  <si>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</si>
  <si>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</si>
  <si>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</si>
  <si>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</si>
  <si>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</si>
  <si>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</si>
  <si>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</si>
  <si>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</si>
  <si>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</si>
  <si>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</si>
  <si>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</si>
  <si>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</si>
  <si>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</si>
  <si>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</si>
  <si>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</si>
  <si>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</si>
  <si>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</si>
  <si>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</si>
  <si>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</si>
  <si>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</si>
  <si>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</si>
  <si>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</si>
  <si>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</si>
  <si>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</si>
  <si>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</si>
  <si>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</si>
  <si>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</si>
  <si>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</si>
  <si>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</si>
  <si>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</si>
  <si>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</si>
  <si>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</si>
  <si>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</si>
  <si>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</si>
  <si>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</si>
  <si>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</si>
  <si>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</si>
  <si>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</si>
  <si>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</si>
  <si>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</si>
  <si>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</si>
  <si>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</si>
  <si>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</si>
  <si>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</si>
  <si>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</si>
  <si>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</si>
  <si>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</si>
  <si>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</si>
  <si>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</si>
  <si>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</si>
  <si>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</si>
  <si>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</si>
  <si>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</si>
  <si>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</si>
  <si>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</si>
  <si>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</si>
  <si>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</si>
  <si>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</si>
  <si>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</si>
  <si>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</si>
  <si>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</si>
  <si>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</si>
  <si>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</si>
  <si>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</si>
  <si>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</si>
  <si>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</si>
  <si>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</si>
  <si>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</si>
  <si>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</si>
  <si>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</si>
  <si>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</si>
  <si>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</si>
  <si>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</si>
  <si>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</si>
  <si>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</si>
  <si>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</si>
  <si>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</si>
  <si>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</si>
  <si>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</si>
  <si>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</si>
  <si>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</si>
  <si>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</si>
  <si>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</si>
  <si>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</si>
  <si>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</si>
  <si>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</si>
  <si>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</si>
  <si>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</si>
  <si>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</si>
  <si>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</si>
  <si>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</si>
  <si>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</si>
  <si>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</si>
  <si>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</si>
  <si>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</si>
  <si>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</si>
  <si>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</si>
  <si>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</si>
  <si>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</si>
  <si>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</si>
  <si>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</si>
  <si>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</si>
  <si>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</si>
  <si>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</si>
  <si>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</si>
  <si>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</si>
  <si>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</si>
  <si>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</si>
  <si>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</si>
  <si>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</si>
  <si>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</si>
  <si>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</si>
  <si>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</si>
  <si>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</si>
  <si>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</si>
  <si>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</si>
  <si>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</si>
  <si>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</si>
  <si>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</si>
  <si>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</si>
  <si>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</si>
  <si>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</si>
  <si>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</si>
  <si>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</si>
  <si>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</si>
  <si>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</si>
  <si>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</si>
  <si>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</si>
  <si>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</si>
  <si>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</si>
  <si>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</si>
  <si>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</si>
  <si>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</si>
  <si>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</si>
  <si>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</si>
  <si>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</si>
  <si>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</si>
  <si>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</si>
  <si>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</si>
  <si>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</si>
  <si>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</si>
  <si>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</si>
  <si>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</si>
  <si>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</si>
  <si>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</si>
  <si>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</si>
  <si>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</si>
  <si>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</si>
  <si>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</si>
  <si>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</si>
  <si>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</si>
  <si>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</si>
  <si>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</si>
  <si>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</si>
  <si>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</si>
  <si>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</si>
  <si>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</si>
  <si>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</si>
  <si>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</si>
  <si>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</si>
  <si>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</si>
  <si>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</si>
  <si>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</si>
  <si>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</si>
  <si>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</si>
  <si>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</si>
  <si>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</si>
  <si>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</si>
  <si>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</si>
  <si>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</si>
  <si>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</si>
  <si>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</si>
  <si>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</si>
  <si>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</si>
  <si>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</si>
  <si>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</si>
  <si>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</si>
  <si>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</si>
  <si>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</si>
  <si>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</si>
  <si>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</si>
  <si>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</si>
  <si>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</si>
  <si>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</si>
  <si>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</si>
  <si>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</si>
  <si>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</si>
  <si>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</si>
  <si>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</si>
  <si>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</si>
  <si>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</si>
  <si>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</si>
  <si>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</si>
  <si>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</si>
  <si>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</si>
  <si>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</si>
  <si>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</si>
  <si>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</si>
  <si>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</si>
  <si>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</si>
  <si>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</si>
  <si>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</si>
  <si>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</si>
  <si>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</si>
  <si>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</si>
  <si>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</si>
  <si>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</si>
  <si>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</si>
  <si>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</si>
  <si>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</si>
  <si>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</si>
  <si>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</si>
  <si>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</si>
  <si>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</si>
  <si>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</si>
  <si>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</si>
  <si>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</si>
  <si>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</si>
  <si>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</si>
  <si>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</si>
  <si>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</si>
  <si>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</si>
  <si>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</si>
  <si>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</si>
  <si>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</si>
  <si>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</si>
  <si>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</si>
  <si>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</si>
  <si>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</si>
  <si>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</si>
  <si>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</si>
  <si>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</si>
  <si>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</si>
  <si>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</si>
  <si>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</si>
  <si>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</si>
  <si>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</si>
  <si>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</si>
  <si>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</si>
  <si>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</si>
  <si>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</si>
  <si>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</si>
  <si>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</si>
  <si>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</si>
  <si>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</si>
  <si>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</si>
  <si>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</si>
  <si>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</si>
  <si>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</si>
  <si>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</si>
  <si>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</si>
  <si>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</si>
  <si>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</si>
  <si>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</si>
  <si>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</si>
  <si>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</si>
  <si>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</si>
  <si>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</si>
  <si>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</si>
  <si>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</si>
  <si>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</si>
  <si>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</si>
  <si>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</si>
  <si>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</si>
  <si>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</si>
  <si>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</si>
  <si>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</si>
  <si>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</si>
  <si>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</si>
  <si>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</si>
  <si>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</si>
  <si>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</si>
  <si>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</si>
  <si>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</si>
  <si>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</si>
  <si>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</si>
  <si>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</si>
  <si>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</si>
  <si>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</si>
  <si>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</si>
  <si>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</si>
  <si>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</si>
  <si>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</si>
  <si>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</si>
  <si>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</si>
  <si>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</si>
  <si>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</si>
  <si>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</si>
  <si>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</si>
  <si>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</si>
  <si>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</si>
  <si>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</si>
  <si>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</si>
  <si>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</si>
  <si>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</si>
  <si>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</si>
  <si>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</si>
  <si>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</si>
  <si>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</si>
  <si>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</si>
  <si>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</si>
  <si>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</si>
  <si>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</si>
  <si>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</si>
  <si>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</si>
  <si>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</si>
  <si>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</si>
  <si>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</si>
  <si>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</si>
  <si>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</si>
  <si>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</si>
  <si>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</si>
  <si>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</si>
  <si>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</si>
  <si>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</si>
  <si>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</si>
  <si>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</si>
  <si>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</si>
  <si>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</si>
  <si>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</si>
  <si>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</si>
  <si>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</si>
  <si>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</si>
  <si>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</si>
  <si>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</si>
  <si>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</si>
  <si>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</si>
  <si>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</si>
  <si>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</si>
  <si>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</si>
  <si>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</si>
  <si>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</si>
  <si>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</si>
  <si>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</si>
  <si>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</si>
  <si>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</si>
  <si>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</si>
  <si>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</si>
  <si>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</si>
  <si>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</si>
  <si>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</si>
  <si>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</si>
  <si>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</si>
  <si>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</si>
  <si>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</si>
  <si>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</si>
  <si>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</si>
  <si>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</si>
  <si>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</si>
  <si>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</si>
  <si>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</si>
  <si>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</si>
  <si>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</si>
  <si>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</si>
  <si>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</si>
  <si>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</si>
  <si>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</si>
  <si>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</si>
  <si>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</si>
  <si>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</si>
  <si>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</si>
  <si>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</si>
  <si>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</si>
  <si>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</si>
  <si>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</si>
  <si>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</si>
  <si>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</si>
  <si>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</si>
  <si>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</si>
  <si>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</si>
  <si>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</si>
  <si>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</si>
  <si>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</si>
  <si>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</si>
  <si>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</si>
  <si>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</si>
  <si>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</si>
  <si>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</si>
  <si>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</si>
  <si>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</si>
  <si>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</si>
  <si>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</si>
  <si>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</si>
  <si>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</si>
  <si>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</si>
  <si>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</si>
  <si>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</si>
  <si>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</si>
  <si>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</si>
  <si>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</si>
  <si>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</si>
  <si>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</si>
  <si>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</si>
  <si>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</si>
  <si>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</si>
  <si>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</si>
  <si>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</si>
  <si>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</si>
  <si>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</si>
  <si>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</si>
  <si>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</si>
  <si>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</si>
  <si>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</si>
  <si>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</si>
  <si>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</si>
  <si>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</si>
  <si>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</si>
  <si>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</si>
  <si>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</si>
  <si>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</si>
  <si>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</si>
  <si>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</si>
  <si>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</si>
  <si>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</si>
  <si>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</si>
  <si>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</si>
  <si>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</si>
  <si>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</si>
  <si>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</si>
  <si>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</si>
  <si>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</si>
  <si>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</si>
  <si>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</si>
  <si>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</si>
  <si>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</si>
  <si>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</si>
  <si>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</si>
  <si>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</si>
  <si>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</si>
  <si>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</si>
  <si>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</si>
  <si>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</si>
  <si>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</si>
  <si>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</si>
  <si>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</si>
  <si>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</si>
  <si>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</si>
  <si>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</si>
  <si>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</si>
  <si>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</si>
  <si>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</si>
  <si>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</si>
  <si>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</si>
  <si>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</si>
  <si>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</si>
  <si>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</si>
  <si>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</si>
  <si>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</si>
  <si>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</si>
  <si>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</si>
  <si>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</si>
  <si>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</si>
  <si>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</si>
  <si>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</si>
  <si>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</si>
  <si>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</si>
  <si>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</si>
  <si>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</si>
  <si>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</si>
  <si>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</si>
  <si>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</si>
  <si>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</si>
  <si>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</si>
  <si>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</si>
  <si>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</si>
  <si>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</si>
  <si>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</si>
  <si>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</si>
  <si>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</si>
  <si>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</si>
  <si>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</si>
  <si>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</si>
  <si>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</si>
  <si>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</si>
  <si>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</si>
  <si>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</si>
  <si>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</si>
  <si>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</si>
  <si>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</si>
  <si>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</si>
  <si>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</si>
  <si>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</si>
  <si>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</si>
  <si>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</si>
  <si>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</si>
  <si>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</si>
  <si>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</si>
  <si>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</si>
  <si>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</si>
  <si>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</si>
  <si>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</si>
  <si>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</si>
  <si>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</si>
  <si>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</si>
  <si>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</si>
  <si>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</si>
  <si>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</si>
  <si>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</si>
  <si>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</si>
  <si>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</si>
  <si>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</si>
  <si>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</si>
  <si>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</si>
  <si>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</si>
  <si>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</si>
  <si>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</si>
  <si>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</si>
  <si>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</si>
  <si>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</si>
  <si>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</si>
  <si>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</si>
  <si>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</si>
  <si>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</si>
  <si>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</si>
  <si>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</si>
  <si>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</si>
  <si>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</si>
  <si>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</si>
  <si>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</si>
  <si>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</si>
  <si>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</si>
  <si>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</si>
  <si>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</si>
  <si>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</si>
  <si>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</si>
  <si>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</si>
  <si>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</si>
  <si>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</si>
  <si>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</si>
  <si>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</si>
  <si>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</si>
  <si>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</si>
  <si>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</si>
  <si>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</si>
  <si>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</si>
  <si>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</si>
  <si>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</si>
  <si>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</si>
  <si>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</si>
  <si>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</si>
  <si>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</si>
  <si>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</si>
  <si>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</si>
  <si>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</si>
  <si>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</si>
  <si>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</si>
  <si>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</si>
  <si>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</si>
  <si>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</si>
  <si>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</si>
  <si>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</si>
  <si>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</si>
  <si>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</si>
  <si>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</si>
  <si>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</si>
  <si>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</si>
  <si>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</si>
  <si>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</si>
  <si>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</si>
  <si>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</si>
  <si>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</si>
  <si>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</si>
  <si>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</si>
  <si>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</si>
  <si>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</si>
  <si>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</si>
  <si>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</si>
  <si>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</si>
  <si>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</si>
  <si>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</si>
  <si>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</si>
  <si>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</si>
  <si>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</si>
  <si>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</si>
  <si>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</si>
  <si>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</si>
  <si>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</si>
  <si>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</si>
  <si>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</si>
  <si>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</si>
  <si>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</si>
  <si>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</si>
  <si>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</si>
  <si>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</si>
  <si>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</si>
  <si>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</si>
  <si>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</si>
  <si>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</si>
  <si>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</si>
  <si>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</si>
  <si>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</si>
  <si>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</si>
  <si>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</si>
  <si>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</si>
  <si>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</si>
  <si>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</si>
  <si>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</si>
  <si>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</si>
  <si>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</si>
  <si>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</si>
  <si>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</si>
  <si>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</si>
  <si>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</si>
  <si>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</si>
  <si>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</si>
  <si>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</si>
  <si>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</si>
  <si>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</si>
  <si>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</si>
  <si>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</si>
  <si>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</si>
  <si>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</si>
  <si>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</si>
  <si>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</si>
  <si>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</si>
  <si>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</si>
  <si>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</si>
  <si>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</si>
  <si>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</si>
  <si>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</si>
  <si>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</si>
  <si>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</si>
  <si>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</si>
  <si>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</si>
  <si>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</si>
  <si>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</si>
  <si>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</si>
  <si>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</si>
  <si>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</si>
  <si>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</si>
  <si>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</si>
  <si>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</si>
  <si>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</si>
  <si>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</si>
  <si>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</si>
  <si>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</si>
  <si>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</si>
  <si>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</si>
  <si>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</si>
  <si>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</si>
  <si>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</si>
  <si>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</si>
  <si>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</si>
  <si>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</si>
  <si>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</si>
  <si>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</si>
  <si>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</si>
  <si>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</si>
  <si>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</si>
  <si>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</si>
  <si>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</si>
  <si>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</si>
  <si>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</si>
  <si>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</si>
  <si>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</si>
  <si>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</si>
  <si>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</si>
  <si>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</si>
  <si>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</si>
  <si>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</si>
  <si>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</si>
  <si>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</si>
  <si>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</si>
  <si>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</si>
  <si>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</si>
  <si>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</si>
  <si>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</si>
  <si>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</si>
  <si>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</si>
  <si>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</si>
  <si>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</si>
  <si>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</si>
  <si>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</si>
  <si>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</si>
  <si>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</si>
  <si>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</si>
  <si>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</si>
  <si>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</si>
  <si>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</si>
  <si>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</si>
  <si>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</si>
  <si>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</si>
  <si>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</si>
  <si>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</si>
  <si>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</si>
  <si>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</si>
  <si>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</si>
  <si>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</si>
  <si>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</si>
  <si>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</si>
  <si>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</si>
  <si>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</si>
  <si>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</si>
  <si>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</si>
  <si>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</si>
  <si>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</si>
  <si>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</si>
  <si>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</si>
  <si>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</si>
  <si>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</si>
  <si>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</si>
  <si>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</si>
  <si>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</si>
  <si>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</si>
  <si>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</si>
  <si>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</si>
  <si>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</si>
  <si>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</si>
  <si>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</si>
  <si>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</si>
  <si>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</si>
  <si>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</si>
  <si>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</si>
  <si>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</si>
  <si>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</si>
  <si>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</si>
  <si>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</si>
  <si>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</si>
  <si>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</si>
  <si>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</si>
  <si>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</si>
  <si>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</si>
  <si>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</si>
  <si>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</si>
  <si>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</si>
  <si>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</si>
  <si>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</si>
  <si>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</si>
  <si>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</si>
  <si>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</si>
  <si>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</si>
  <si>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</si>
  <si>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</si>
  <si>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</si>
  <si>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</si>
  <si>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</si>
  <si>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</si>
  <si>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</si>
  <si>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</si>
  <si>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</si>
  <si>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</si>
  <si>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</si>
  <si>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</si>
  <si>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</si>
  <si>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</si>
  <si>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</si>
  <si>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</si>
  <si>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</si>
  <si>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</si>
  <si>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</si>
  <si>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</si>
  <si>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</si>
  <si>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</si>
  <si>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</si>
  <si>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</si>
  <si>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</si>
  <si>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</si>
  <si>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</si>
  <si>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</si>
  <si>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</si>
  <si>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</si>
  <si>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</si>
  <si>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</si>
  <si>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</si>
  <si>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</si>
  <si>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</si>
  <si>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</si>
  <si>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</si>
  <si>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</si>
  <si>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</si>
  <si>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</si>
  <si>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</si>
  <si>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</si>
  <si>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</si>
  <si>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</si>
  <si>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</si>
  <si>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</si>
  <si>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</si>
  <si>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</si>
  <si>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</si>
  <si>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</si>
  <si>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</si>
  <si>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</si>
  <si>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</si>
  <si>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</si>
  <si>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</si>
  <si>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</si>
  <si>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</si>
  <si>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</si>
  <si>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</si>
  <si>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</si>
  <si>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</si>
  <si>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</si>
  <si>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</si>
  <si>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</si>
  <si>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</si>
  <si>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</si>
  <si>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</si>
  <si>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</si>
  <si>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</si>
  <si>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</si>
  <si>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</si>
  <si>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</si>
  <si>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</si>
  <si>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</si>
  <si>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</si>
  <si>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</si>
  <si>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</si>
  <si>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</si>
  <si>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</si>
  <si>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</si>
  <si>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</si>
  <si>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</si>
  <si>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</si>
  <si>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</si>
  <si>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</si>
  <si>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</si>
  <si>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</si>
  <si>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</si>
  <si>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</si>
  <si>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</si>
  <si>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</si>
  <si>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</si>
  <si>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</si>
  <si>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</si>
  <si>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</si>
  <si>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</si>
  <si>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</si>
  <si>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</si>
  <si>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</si>
  <si>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</si>
  <si>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</si>
  <si>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</si>
  <si>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</si>
  <si>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</si>
  <si>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</si>
  <si>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</si>
  <si>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</si>
  <si>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</si>
  <si>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</si>
  <si>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</si>
  <si>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</si>
  <si>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</si>
  <si>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</si>
  <si>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</si>
  <si>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</si>
  <si>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</si>
  <si>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</si>
  <si>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</si>
  <si>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</si>
  <si>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</si>
  <si>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</si>
  <si>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</si>
  <si>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</si>
  <si>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</si>
  <si>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</si>
  <si>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</si>
  <si>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</si>
  <si>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</si>
  <si>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</si>
  <si>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</si>
  <si>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</si>
  <si>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</si>
  <si>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</si>
  <si>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</si>
  <si>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</si>
  <si>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</si>
  <si>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</si>
  <si>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</si>
  <si>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</si>
  <si>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</si>
  <si>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</si>
  <si>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</si>
  <si>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</si>
  <si>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</si>
  <si>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</si>
  <si>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</si>
  <si>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</si>
  <si>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</si>
  <si>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</si>
  <si>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</si>
  <si>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</si>
  <si>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</si>
  <si>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</si>
  <si>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</si>
  <si>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</si>
  <si>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</si>
  <si>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</si>
  <si>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</si>
  <si>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</si>
  <si>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</si>
  <si>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</si>
  <si>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</si>
  <si>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</si>
  <si>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</si>
  <si>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</si>
  <si>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</si>
  <si>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</si>
  <si>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</si>
  <si>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</si>
  <si>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</si>
  <si>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</si>
  <si>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</si>
  <si>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</si>
  <si>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</si>
  <si>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</si>
  <si>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</si>
  <si>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</si>
  <si>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</si>
  <si>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</si>
  <si>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</si>
  <si>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</si>
  <si>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</si>
  <si>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</si>
  <si>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</si>
  <si>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</si>
  <si>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</si>
  <si>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</si>
  <si>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</si>
  <si>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</si>
  <si>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</si>
  <si>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</si>
  <si>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</si>
  <si>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</si>
  <si>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</si>
  <si>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</si>
  <si>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</si>
  <si>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</si>
  <si>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</si>
  <si>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</si>
  <si>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</si>
  <si>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</si>
  <si>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</si>
  <si>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</si>
  <si>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</si>
  <si>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</si>
  <si>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</si>
  <si>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</si>
  <si>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</si>
  <si>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</si>
  <si>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</si>
  <si>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</si>
  <si>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</si>
  <si>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</si>
  <si>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</si>
  <si>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</si>
  <si>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</si>
  <si>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</si>
  <si>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</si>
  <si>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</si>
  <si>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</si>
  <si>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</si>
  <si>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</si>
  <si>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</si>
  <si>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</si>
  <si>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</si>
  <si>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</si>
  <si>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</si>
  <si>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</si>
  <si>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</si>
  <si>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</si>
  <si>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</si>
  <si>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</si>
  <si>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</si>
  <si>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</si>
  <si>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</si>
  <si>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</si>
  <si>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</si>
  <si>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</si>
  <si>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</si>
  <si>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</si>
  <si>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</si>
  <si>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</si>
  <si>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</si>
  <si>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</si>
  <si>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</si>
  <si>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</si>
  <si>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</si>
  <si>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</si>
  <si>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</si>
  <si>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</si>
  <si>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</si>
  <si>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</si>
  <si>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</si>
  <si>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</si>
  <si>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</si>
  <si>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</si>
  <si>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</si>
  <si>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</si>
  <si>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</si>
  <si>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</si>
  <si>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</si>
  <si>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</si>
  <si>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</si>
  <si>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</si>
  <si>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</si>
  <si>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</si>
  <si>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</si>
  <si>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</si>
  <si>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</si>
  <si>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</si>
  <si>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</si>
  <si>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</si>
  <si>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</si>
  <si>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</si>
  <si>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</si>
  <si>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</si>
  <si>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</si>
  <si>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</si>
  <si>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</si>
  <si>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</si>
  <si>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</si>
  <si>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</si>
  <si>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</si>
  <si>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</si>
  <si>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</si>
  <si>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</si>
  <si>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</si>
  <si>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</si>
  <si>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</si>
  <si>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</si>
  <si>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</si>
  <si>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</si>
  <si>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</si>
  <si>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</si>
  <si>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</si>
  <si>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</si>
  <si>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</si>
  <si>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</si>
  <si>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</si>
  <si>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</si>
  <si>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</si>
  <si>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</si>
  <si>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</si>
  <si>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</si>
  <si>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</si>
  <si>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</si>
  <si>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</si>
  <si>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</si>
  <si>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</si>
  <si>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</si>
  <si>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</si>
  <si>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</si>
  <si>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</si>
  <si>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</si>
  <si>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</si>
  <si>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</si>
  <si>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</si>
  <si>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</si>
  <si>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</si>
  <si>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</si>
  <si>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</si>
  <si>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</si>
  <si>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</si>
  <si>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</si>
  <si>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</si>
  <si>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</si>
  <si>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</si>
  <si>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</si>
  <si>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</si>
  <si>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</si>
  <si>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</si>
  <si>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</si>
  <si>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</si>
  <si>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</si>
  <si>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</si>
  <si>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</si>
  <si>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</si>
  <si>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</si>
  <si>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</si>
  <si>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</si>
  <si>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</si>
  <si>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</si>
  <si>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</si>
  <si>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</si>
  <si>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</si>
  <si>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</si>
  <si>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</si>
  <si>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</si>
  <si>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</si>
  <si>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</si>
  <si>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</si>
  <si>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</si>
  <si>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</si>
  <si>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</si>
  <si>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</si>
  <si>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</si>
  <si>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</si>
  <si>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</si>
  <si>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</si>
  <si>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</si>
  <si>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</si>
  <si>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</si>
  <si>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</si>
  <si>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</si>
  <si>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</si>
  <si>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</si>
  <si>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</si>
  <si>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</si>
  <si>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</si>
  <si>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</si>
  <si>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</si>
  <si>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</si>
  <si>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</si>
  <si>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</si>
  <si>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</si>
  <si>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</si>
  <si>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</si>
  <si>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</si>
  <si>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</si>
  <si>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</si>
  <si>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</si>
  <si>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</si>
  <si>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</si>
  <si>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</si>
  <si>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</si>
  <si>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</si>
  <si>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</si>
  <si>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</si>
  <si>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</si>
  <si>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</si>
  <si>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</si>
  <si>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</si>
  <si>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</si>
  <si>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</si>
  <si>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</si>
  <si>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</si>
  <si>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</si>
  <si>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</si>
  <si>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</si>
  <si>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</si>
  <si>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</si>
  <si>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</si>
  <si>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</si>
  <si>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</si>
  <si>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</si>
  <si>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</si>
  <si>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</si>
  <si>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</si>
  <si>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</si>
  <si>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</si>
  <si>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</si>
  <si>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</si>
  <si>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</si>
  <si>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</si>
  <si>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</si>
  <si>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</si>
  <si>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</si>
  <si>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</si>
  <si>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</si>
  <si>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</si>
  <si>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</si>
  <si>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</si>
  <si>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</si>
  <si>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</si>
  <si>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</si>
  <si>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</si>
  <si>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</si>
  <si>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</si>
  <si>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</si>
  <si>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</si>
  <si>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</si>
  <si>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</si>
  <si>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</si>
  <si>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</si>
  <si>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</si>
  <si>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</si>
  <si>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</si>
  <si>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</si>
  <si>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</si>
  <si>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</si>
  <si>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</si>
  <si>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</si>
  <si>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</si>
  <si>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</si>
  <si>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</si>
  <si>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</si>
  <si>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</si>
  <si>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</si>
  <si>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</si>
  <si>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</si>
  <si>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</si>
  <si>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</si>
  <si>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</si>
  <si>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</si>
  <si>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</si>
  <si>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</si>
  <si>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</si>
  <si>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</si>
  <si>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</si>
  <si>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</si>
  <si>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</si>
  <si>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</si>
  <si>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</si>
  <si>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</si>
  <si>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</si>
  <si>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</si>
  <si>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</si>
  <si>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</si>
  <si>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</si>
  <si>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</si>
  <si>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</si>
  <si>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</si>
  <si>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</si>
  <si>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</si>
  <si>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</si>
  <si>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</si>
  <si>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</si>
  <si>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</si>
  <si>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</si>
  <si>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</si>
  <si>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</si>
  <si>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</si>
  <si>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</si>
  <si>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</si>
  <si>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</si>
  <si>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</si>
  <si>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</si>
  <si>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</si>
  <si>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</si>
  <si>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</si>
  <si>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</si>
  <si>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</si>
  <si>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</si>
  <si>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</si>
  <si>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</si>
  <si>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</si>
  <si>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</si>
  <si>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</si>
  <si>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</si>
  <si>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</si>
  <si>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</si>
  <si>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</si>
  <si>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</si>
  <si>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</si>
  <si>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</si>
  <si>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</si>
  <si>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</si>
  <si>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</si>
  <si>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</si>
  <si>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</si>
  <si>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</si>
  <si>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</si>
  <si>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</si>
  <si>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</si>
  <si>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</si>
  <si>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</si>
  <si>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</si>
  <si>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</si>
  <si>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</si>
  <si>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</si>
  <si>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</si>
  <si>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</si>
  <si>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</si>
  <si>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</si>
  <si>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</si>
  <si>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</si>
  <si>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</si>
  <si>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</si>
  <si>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</si>
  <si>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</si>
  <si>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</si>
  <si>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</si>
  <si>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</si>
  <si>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</si>
  <si>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</si>
  <si>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</si>
  <si>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</si>
  <si>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</si>
  <si>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</si>
  <si>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</si>
  <si>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</si>
  <si>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</si>
  <si>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</si>
  <si>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</si>
  <si>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</si>
  <si>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</si>
  <si>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</si>
  <si>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</si>
  <si>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</si>
  <si>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</si>
  <si>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</si>
  <si>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</si>
  <si>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</si>
  <si>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</si>
  <si>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</si>
  <si>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</si>
  <si>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</si>
  <si>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</si>
  <si>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</si>
  <si>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</si>
  <si>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</si>
  <si>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</si>
  <si>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</si>
  <si>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</si>
  <si>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</si>
  <si>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</si>
  <si>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</si>
  <si>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</si>
  <si>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</si>
  <si>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</si>
  <si>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</si>
  <si>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</si>
  <si>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</si>
  <si>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</si>
  <si>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</si>
  <si>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</si>
  <si>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</si>
  <si>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</si>
  <si>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</si>
  <si>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</si>
  <si>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</si>
  <si>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</si>
  <si>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</si>
  <si>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</si>
  <si>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</si>
  <si>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</si>
  <si>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</si>
  <si>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</si>
  <si>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</si>
  <si>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</si>
  <si>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</si>
  <si>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</si>
  <si>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</si>
  <si>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</si>
  <si>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</si>
  <si>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</si>
  <si>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</si>
  <si>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</si>
  <si>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</si>
  <si>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</si>
  <si>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</si>
  <si>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</si>
  <si>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</si>
  <si>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</si>
  <si>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</si>
  <si>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</si>
  <si>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</si>
  <si>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</si>
  <si>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</si>
  <si>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</si>
  <si>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</si>
  <si>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</si>
  <si>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</si>
  <si>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</si>
  <si>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</si>
  <si>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</si>
  <si>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</si>
  <si>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</si>
  <si>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</si>
  <si>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</si>
  <si>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</si>
  <si>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</si>
  <si>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</si>
  <si>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</si>
  <si>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</si>
  <si>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</si>
  <si>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</si>
  <si>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</si>
  <si>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</si>
  <si>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</si>
  <si>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</si>
  <si>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</si>
  <si>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</si>
  <si>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</si>
  <si>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</si>
  <si>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</si>
  <si>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</si>
  <si>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</si>
  <si>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</si>
  <si>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</si>
  <si>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</si>
  <si>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</si>
  <si>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</si>
  <si>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</si>
  <si>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</si>
  <si>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</si>
  <si>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</si>
  <si>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</si>
  <si>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</si>
  <si>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</si>
  <si>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</si>
  <si>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</si>
  <si>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</si>
  <si>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</si>
  <si>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</si>
  <si>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</si>
  <si>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</si>
  <si>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</si>
  <si>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</si>
  <si>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</si>
  <si>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</si>
  <si>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</si>
  <si>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</si>
  <si>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</si>
  <si>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</si>
  <si>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</si>
  <si>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</si>
  <si>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</si>
  <si>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</si>
  <si>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</si>
  <si>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</si>
  <si>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</si>
  <si>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</si>
  <si>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</si>
  <si>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</si>
  <si>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</si>
  <si>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</si>
  <si>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</si>
  <si>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</si>
  <si>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</si>
  <si>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</si>
  <si>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</si>
  <si>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</si>
  <si>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</si>
  <si>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</si>
  <si>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</si>
  <si>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</si>
  <si>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</si>
  <si>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</si>
  <si>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</si>
  <si>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</si>
  <si>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</si>
  <si>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</si>
  <si>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</si>
  <si>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</si>
  <si>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</si>
  <si>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</si>
  <si>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</si>
  <si>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</si>
  <si>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</si>
  <si>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</si>
  <si>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</si>
  <si>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</si>
  <si>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</si>
  <si>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</si>
  <si>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</si>
  <si>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</si>
  <si>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</si>
  <si>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</si>
  <si>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</si>
  <si>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</si>
  <si>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</si>
  <si>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</si>
  <si>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</si>
  <si>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</si>
  <si>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</si>
  <si>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</si>
  <si>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</si>
  <si>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</si>
  <si>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</si>
  <si>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</si>
  <si>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</si>
  <si>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</si>
  <si>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</si>
  <si>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</si>
  <si>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</si>
  <si>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</si>
  <si>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</si>
  <si>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</si>
  <si>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</si>
  <si>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</si>
  <si>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</si>
  <si>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</si>
  <si>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</si>
  <si>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</si>
  <si>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</si>
  <si>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</si>
  <si>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</si>
  <si>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</si>
  <si>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</si>
  <si>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</si>
  <si>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</si>
  <si>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</si>
  <si>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</si>
  <si>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</si>
  <si>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</si>
  <si>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</si>
  <si>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</si>
  <si>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</si>
  <si>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</si>
  <si>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</si>
  <si>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</si>
  <si>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</si>
  <si>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</si>
  <si>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</si>
  <si>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</si>
  <si>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</si>
  <si>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</si>
  <si>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</si>
  <si>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</si>
  <si>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</si>
  <si>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</si>
  <si>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</si>
  <si>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</si>
  <si>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</si>
  <si>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</si>
  <si>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</si>
  <si>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</si>
  <si>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</si>
  <si>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</si>
  <si>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</si>
  <si>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</si>
  <si>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</si>
  <si>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</si>
  <si>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</si>
  <si>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</si>
  <si>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</si>
  <si>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</si>
  <si>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</si>
  <si>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</si>
  <si>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</si>
  <si>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</si>
  <si>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</si>
  <si>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</si>
  <si>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</si>
  <si>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</si>
  <si>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</si>
  <si>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</si>
  <si>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</si>
  <si>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</si>
  <si>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</si>
  <si>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</si>
  <si>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</si>
  <si>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</si>
  <si>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</si>
  <si>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</si>
  <si>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</si>
  <si>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</si>
  <si>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</si>
  <si>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</si>
  <si>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</si>
  <si>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</si>
  <si>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</si>
  <si>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</si>
  <si>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</si>
  <si>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</si>
  <si>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</si>
  <si>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</si>
  <si>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</si>
  <si>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</si>
  <si>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</si>
  <si>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</si>
  <si>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</si>
  <si>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</si>
  <si>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</si>
  <si>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</si>
  <si>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</si>
  <si>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</si>
  <si>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</si>
  <si>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</si>
  <si>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</si>
  <si>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</si>
  <si>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</si>
  <si>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</si>
  <si>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</si>
  <si>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</si>
  <si>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</si>
  <si>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</si>
  <si>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</si>
  <si>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</si>
  <si>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</si>
  <si>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</si>
  <si>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</si>
  <si>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</si>
  <si>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</si>
  <si>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</si>
  <si>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</si>
  <si>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</si>
  <si>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</si>
  <si>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</si>
  <si>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</si>
  <si>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</si>
  <si>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</si>
  <si>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</si>
  <si>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</si>
  <si>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</si>
  <si>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</si>
  <si>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</si>
  <si>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</si>
  <si>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</si>
  <si>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</si>
  <si>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</si>
  <si>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</si>
  <si>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</si>
  <si>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</si>
  <si>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</si>
  <si>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</si>
  <si>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</si>
  <si>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</si>
  <si>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</si>
  <si>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</si>
  <si>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</si>
  <si>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</si>
  <si>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</si>
  <si>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</si>
  <si>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</si>
  <si>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</si>
  <si>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</si>
  <si>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</si>
  <si>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</si>
  <si>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</si>
  <si>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</si>
  <si>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</si>
  <si>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</si>
  <si>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</si>
  <si>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</si>
  <si>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</si>
  <si>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</si>
  <si>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</si>
  <si>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</si>
  <si>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</si>
  <si>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</si>
  <si>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</si>
  <si>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</si>
  <si>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</si>
  <si>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</si>
  <si>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</si>
  <si>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</si>
  <si>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</si>
  <si>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</si>
  <si>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</si>
  <si>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</si>
  <si>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</si>
  <si>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</si>
  <si>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</si>
  <si>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</si>
  <si>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</si>
  <si>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</si>
  <si>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</si>
  <si>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</si>
  <si>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</si>
  <si>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</si>
  <si>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</si>
  <si>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</si>
  <si>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</si>
  <si>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</si>
  <si>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</si>
  <si>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</si>
  <si>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</si>
  <si>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</si>
  <si>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</si>
  <si>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</si>
  <si>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</si>
  <si>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</si>
  <si>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</si>
  <si>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</si>
  <si>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</si>
  <si>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</si>
  <si>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</si>
  <si>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</si>
  <si>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</si>
  <si>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</si>
  <si>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</si>
  <si>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</si>
  <si>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</si>
  <si>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</si>
  <si>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</si>
  <si>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</si>
  <si>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</si>
  <si>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</si>
  <si>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</si>
  <si>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</si>
  <si>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</si>
  <si>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</si>
  <si>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</si>
  <si>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</si>
  <si>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</si>
  <si>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</si>
  <si>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</si>
  <si>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</si>
  <si>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</si>
  <si>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</si>
  <si>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</si>
  <si>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</si>
  <si>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</si>
  <si>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</si>
  <si>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</si>
  <si>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</si>
  <si>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</si>
  <si>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</si>
  <si>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</si>
  <si>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</si>
  <si>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</si>
  <si>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</si>
  <si>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</si>
  <si>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</si>
  <si>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</si>
  <si>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</si>
  <si>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</si>
  <si>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</si>
  <si>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</si>
  <si>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</si>
  <si>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</si>
  <si>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</si>
  <si>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</si>
  <si>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</si>
  <si>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</si>
  <si>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</si>
  <si>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</si>
  <si>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</si>
  <si>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</si>
  <si>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</si>
  <si>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</si>
  <si>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</si>
  <si>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</si>
  <si>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</si>
  <si>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</si>
  <si>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</si>
  <si>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</si>
  <si>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</si>
  <si>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</si>
  <si>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</si>
  <si>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</si>
  <si>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</si>
  <si>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</si>
  <si>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</si>
  <si>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</si>
  <si>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</si>
  <si>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</si>
  <si>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</si>
  <si>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</si>
  <si>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</si>
  <si>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</si>
  <si>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</si>
  <si>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</si>
  <si>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</si>
  <si>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</si>
  <si>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</si>
  <si>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</si>
  <si>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</si>
  <si>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</si>
  <si>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</si>
  <si>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</si>
  <si>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</si>
  <si>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</si>
  <si>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</si>
  <si>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</si>
  <si>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</si>
  <si>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</si>
  <si>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</si>
  <si>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</si>
  <si>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</si>
  <si>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</si>
  <si>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</si>
  <si>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</si>
  <si>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</si>
  <si>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</si>
  <si>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</si>
  <si>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</si>
  <si>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</si>
  <si>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</si>
  <si>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</si>
  <si>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</si>
  <si>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</si>
  <si>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</si>
  <si>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</si>
  <si>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</si>
  <si>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</si>
  <si>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</si>
  <si>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</si>
  <si>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</si>
  <si>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</si>
  <si>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</si>
  <si>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</si>
  <si>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</si>
  <si>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</si>
  <si>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</si>
  <si>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</si>
  <si>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</si>
  <si>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</si>
  <si>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</si>
  <si>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</si>
  <si>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</si>
  <si>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</si>
  <si>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</si>
  <si>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</si>
  <si>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</si>
  <si>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</si>
  <si>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</si>
  <si>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</si>
  <si>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</si>
  <si>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</si>
  <si>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</si>
  <si>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</si>
  <si>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</si>
  <si>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</si>
  <si>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</si>
  <si>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</si>
  <si>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</si>
  <si>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</si>
  <si>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</si>
  <si>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</si>
  <si>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</si>
  <si>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</si>
  <si>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</si>
  <si>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</si>
  <si>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</si>
  <si>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</si>
  <si>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</si>
  <si>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</si>
  <si>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</si>
  <si>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</si>
  <si>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</si>
  <si>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</si>
  <si>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</si>
  <si>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</si>
  <si>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</si>
  <si>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</si>
  <si>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</si>
  <si>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</si>
  <si>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</si>
  <si>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</si>
  <si>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</si>
  <si>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</si>
  <si>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</si>
  <si>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</si>
  <si>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</si>
  <si>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</si>
  <si>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</si>
  <si>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</si>
  <si>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</si>
  <si>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</si>
  <si>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</si>
  <si>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</si>
  <si>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</si>
  <si>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</si>
  <si>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</si>
  <si>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</si>
  <si>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</si>
  <si>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</si>
  <si>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</si>
  <si>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</si>
  <si>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</si>
  <si>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</si>
  <si>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</si>
  <si>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</si>
  <si>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</si>
  <si>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</si>
  <si>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</si>
  <si>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</si>
  <si>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</si>
  <si>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</si>
  <si>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</si>
  <si>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</si>
  <si>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</si>
  <si>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</si>
  <si>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</si>
  <si>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</si>
  <si>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</si>
  <si>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</si>
  <si>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</si>
  <si>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</si>
  <si>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</si>
  <si>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</si>
  <si>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</si>
  <si>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</si>
  <si>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</si>
  <si>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</si>
  <si>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</si>
  <si>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</si>
  <si>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</si>
  <si>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</si>
  <si>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</si>
  <si>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</si>
  <si>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</si>
  <si>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</si>
  <si>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</si>
  <si>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</si>
  <si>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</si>
  <si>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</si>
  <si>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</si>
  <si>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</si>
  <si>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</si>
  <si>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</si>
  <si>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</si>
  <si>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</si>
  <si>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</si>
  <si>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</si>
  <si>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</si>
  <si>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</si>
  <si>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</si>
  <si>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</si>
  <si>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</si>
  <si>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</si>
  <si>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</si>
  <si>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</si>
  <si>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</si>
  <si>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</si>
  <si>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</si>
  <si>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</si>
  <si>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</si>
  <si>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</si>
  <si>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</si>
  <si>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</si>
  <si>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</si>
  <si>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</si>
  <si>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</si>
  <si>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</si>
  <si>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</si>
  <si>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</si>
  <si>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</si>
  <si>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</si>
  <si>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</si>
  <si>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</si>
  <si>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</si>
  <si>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</si>
  <si>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</si>
  <si>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</si>
  <si>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</si>
  <si>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</si>
  <si>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</si>
  <si>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</si>
  <si>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</si>
  <si>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</si>
  <si>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</si>
  <si>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</si>
  <si>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</si>
  <si>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</si>
  <si>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</si>
  <si>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</si>
  <si>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</si>
  <si>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</si>
  <si>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</si>
  <si>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</si>
  <si>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</si>
  <si>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</si>
  <si>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</si>
  <si>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</si>
  <si>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</si>
  <si>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</si>
  <si>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</si>
  <si>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</si>
  <si>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</si>
  <si>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</si>
  <si>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</si>
  <si>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</si>
  <si>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</si>
  <si>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</si>
  <si>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</si>
  <si>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</si>
  <si>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</si>
  <si>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</si>
  <si>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</si>
  <si>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</si>
  <si>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</si>
  <si>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</si>
  <si>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</si>
  <si>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</si>
  <si>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</si>
  <si>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</si>
  <si>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</si>
  <si>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</si>
  <si>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</si>
  <si>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</si>
  <si>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</si>
  <si>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</si>
  <si>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</si>
  <si>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</si>
  <si>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</si>
  <si>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</si>
  <si>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</si>
  <si>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</si>
  <si>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</si>
  <si>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</si>
  <si>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</si>
  <si>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</si>
  <si>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</si>
  <si>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</si>
  <si>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</si>
  <si>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</si>
  <si>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</si>
  <si>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</si>
  <si>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</si>
  <si>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</si>
  <si>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</si>
  <si>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</si>
  <si>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</si>
  <si>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</si>
  <si>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</si>
  <si>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</si>
  <si>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</si>
  <si>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</si>
  <si>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</si>
  <si>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</si>
  <si>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</si>
  <si>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</si>
  <si>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</si>
  <si>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</si>
  <si>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</si>
  <si>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</si>
  <si>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</si>
  <si>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</si>
  <si>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</si>
  <si>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</si>
  <si>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</si>
  <si>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</si>
  <si>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</si>
  <si>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</si>
  <si>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</si>
  <si>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</si>
  <si>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</si>
  <si>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</si>
  <si>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</si>
  <si>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</si>
  <si>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</si>
  <si>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</si>
  <si>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</si>
  <si>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</si>
  <si>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</si>
  <si>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</si>
  <si>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</si>
  <si>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</si>
  <si>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</si>
  <si>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</si>
  <si>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</si>
  <si>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</si>
  <si>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</si>
  <si>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</si>
  <si>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</si>
  <si>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</si>
  <si>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</si>
  <si>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</si>
  <si>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</si>
  <si>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</si>
  <si>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</si>
  <si>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</si>
  <si>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</si>
  <si>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</si>
  <si>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</si>
  <si>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</si>
  <si>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</si>
  <si>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</si>
  <si>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</si>
  <si>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</si>
  <si>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</si>
  <si>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</si>
  <si>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</si>
  <si>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</si>
  <si>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</si>
  <si>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</si>
  <si>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</si>
  <si>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</si>
  <si>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</si>
  <si>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</si>
  <si>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</si>
  <si>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</si>
  <si>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</si>
  <si>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</si>
  <si>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</si>
  <si>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</si>
  <si>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</si>
  <si>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</si>
  <si>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</si>
  <si>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</si>
  <si>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</si>
  <si>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</si>
  <si>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</si>
  <si>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</si>
  <si>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</si>
  <si>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</si>
  <si>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</si>
  <si>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</si>
  <si>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</si>
  <si>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</si>
  <si>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</si>
  <si>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</si>
  <si>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</si>
  <si>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</si>
  <si>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</si>
  <si>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</si>
  <si>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</si>
  <si>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</si>
  <si>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</si>
  <si>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</si>
  <si>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</si>
  <si>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</si>
  <si>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</si>
  <si>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</si>
  <si>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</si>
  <si>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</si>
  <si>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</si>
  <si>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</si>
  <si>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</si>
  <si>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</si>
  <si>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</si>
  <si>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</si>
  <si>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</si>
  <si>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</si>
  <si>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</si>
  <si>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</si>
  <si>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</si>
  <si>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</si>
  <si>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</si>
  <si>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</si>
  <si>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</si>
  <si>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</si>
  <si>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</si>
  <si>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</si>
  <si>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</si>
  <si>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</si>
  <si>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</si>
  <si>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</si>
  <si>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</si>
  <si>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</si>
  <si>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</si>
  <si>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</si>
  <si>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</si>
  <si>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</si>
  <si>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</si>
  <si>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</si>
  <si>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</si>
  <si>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</si>
  <si>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</si>
  <si>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</si>
  <si>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</si>
  <si>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</si>
  <si>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</si>
  <si>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</si>
  <si>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</si>
  <si>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</si>
  <si>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</si>
  <si>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</si>
  <si>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</si>
  <si>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</si>
  <si>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</si>
  <si>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</si>
  <si>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</si>
  <si>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</si>
  <si>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</si>
  <si>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</si>
  <si>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</si>
  <si>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</si>
  <si>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</si>
  <si>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</si>
  <si>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</si>
  <si>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</si>
  <si>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</si>
  <si>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</si>
  <si>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</si>
  <si>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</si>
  <si>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</si>
  <si>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</si>
  <si>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</si>
  <si>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</si>
  <si>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</si>
  <si>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</si>
  <si>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</si>
  <si>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</si>
  <si>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</si>
  <si>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</si>
  <si>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</si>
  <si>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</si>
  <si>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</si>
  <si>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</si>
  <si>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</si>
  <si>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</si>
  <si>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</si>
  <si>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</si>
  <si>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</si>
  <si>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</si>
  <si>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</si>
  <si>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</si>
  <si>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</si>
  <si>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</si>
  <si>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</si>
  <si>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</si>
  <si>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</si>
  <si>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</si>
  <si>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</si>
  <si>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</si>
  <si>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</si>
  <si>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</si>
  <si>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</si>
  <si>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</si>
  <si>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</si>
  <si>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</si>
  <si>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</si>
  <si>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</si>
  <si>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</si>
  <si>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</si>
  <si>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</si>
  <si>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</si>
  <si>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</si>
  <si>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</si>
  <si>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</si>
  <si>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</si>
  <si>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</si>
  <si>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</si>
  <si>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</si>
  <si>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</si>
  <si>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</si>
  <si>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</si>
  <si>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</si>
  <si>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</si>
  <si>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</si>
  <si>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</si>
  <si>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</si>
  <si>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</si>
  <si>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</si>
  <si>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</si>
  <si>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</si>
  <si>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</si>
  <si>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</si>
  <si>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</si>
  <si>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</si>
  <si>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</si>
  <si>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</si>
  <si>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</si>
  <si>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</si>
  <si>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</si>
  <si>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</si>
  <si>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</si>
  <si>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</si>
  <si>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</si>
  <si>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</si>
  <si>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</si>
  <si>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</si>
  <si>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</si>
  <si>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</si>
  <si>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</si>
  <si>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</si>
  <si>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</si>
  <si>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</si>
  <si>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</si>
  <si>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</si>
  <si>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</si>
  <si>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</si>
  <si>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</si>
  <si>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</si>
  <si>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</si>
  <si>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</si>
  <si>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</si>
  <si>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</si>
  <si>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</si>
  <si>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</si>
  <si>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</si>
  <si>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</si>
  <si>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</si>
  <si>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</si>
  <si>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</si>
  <si>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</si>
  <si>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</si>
  <si>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</si>
  <si>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</si>
  <si>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</si>
  <si>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</si>
  <si>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</si>
  <si>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</si>
  <si>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</si>
  <si>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</si>
  <si>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</si>
  <si>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</si>
  <si>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</si>
  <si>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</si>
  <si>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</si>
  <si>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</si>
  <si>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</si>
  <si>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</si>
  <si>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</si>
  <si>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</si>
  <si>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</si>
  <si>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</si>
  <si>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</si>
  <si>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</si>
  <si>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</si>
  <si>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</si>
  <si>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</si>
  <si>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</si>
  <si>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</si>
  <si>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</si>
  <si>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</si>
  <si>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</si>
  <si>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</si>
  <si>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</si>
  <si>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</si>
  <si>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</si>
  <si>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</si>
  <si>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</si>
  <si>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</si>
  <si>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</si>
  <si>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</si>
  <si>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</si>
  <si>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</si>
  <si>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</si>
  <si>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</si>
  <si>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</si>
  <si>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</si>
  <si>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</si>
  <si>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</si>
  <si>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</si>
  <si>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</si>
  <si>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</si>
  <si>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</si>
  <si>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</si>
  <si>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</si>
  <si>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</si>
  <si>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</si>
  <si>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</si>
  <si>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</si>
  <si>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</si>
  <si>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</si>
  <si>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</si>
  <si>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</si>
  <si>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</si>
  <si>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</si>
  <si>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</si>
  <si>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</si>
  <si>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</si>
  <si>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</si>
  <si>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</si>
  <si>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</si>
  <si>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</si>
  <si>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</si>
  <si>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</si>
  <si>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</si>
  <si>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</si>
  <si>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</si>
  <si>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</si>
  <si>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</si>
  <si>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</si>
  <si>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</si>
  <si>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</si>
  <si>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</si>
  <si>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</si>
  <si>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</si>
  <si>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</si>
  <si>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</si>
  <si>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</si>
  <si>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</si>
  <si>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</si>
  <si>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</si>
  <si>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</si>
  <si>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</si>
  <si>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</si>
  <si>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</si>
  <si>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</si>
  <si>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</si>
  <si>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</si>
  <si>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</si>
  <si>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</si>
  <si>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</si>
  <si>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</si>
  <si>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</si>
  <si>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</si>
  <si>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</si>
  <si>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</si>
  <si>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</si>
  <si>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</si>
  <si>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</si>
  <si>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</si>
  <si>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</si>
  <si>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</si>
  <si>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</si>
  <si>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</si>
  <si>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</si>
  <si>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</si>
  <si>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</si>
  <si>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</si>
  <si>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</si>
  <si>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</si>
  <si>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</si>
  <si>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</si>
  <si>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</si>
  <si>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</si>
  <si>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</si>
  <si>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</si>
  <si>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</si>
  <si>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</si>
  <si>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</si>
  <si>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</si>
  <si>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</si>
  <si>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</si>
  <si>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</si>
  <si>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</si>
  <si>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</si>
  <si>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</si>
  <si>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</si>
  <si>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</si>
  <si>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</si>
  <si>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</si>
  <si>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</si>
  <si>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</si>
  <si>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</si>
  <si>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</si>
  <si>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</si>
  <si>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</si>
  <si>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</si>
  <si>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</si>
  <si>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</si>
  <si>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</si>
  <si>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</si>
  <si>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</si>
  <si>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</si>
  <si>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</si>
  <si>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</si>
  <si>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</si>
  <si>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</si>
  <si>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</si>
  <si>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</si>
  <si>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</si>
  <si>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</si>
  <si>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</si>
  <si>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</si>
  <si>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</si>
  <si>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</si>
  <si>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</si>
  <si>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</si>
  <si>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</si>
  <si>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</si>
  <si>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</si>
  <si>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</si>
  <si>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</si>
  <si>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</si>
  <si>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</si>
  <si>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</si>
  <si>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</si>
  <si>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</si>
  <si>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</si>
  <si>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</si>
  <si>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</si>
  <si>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</si>
  <si>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</si>
  <si>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</si>
  <si>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</si>
  <si>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</si>
  <si>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</si>
  <si>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</si>
  <si>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</si>
  <si>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</si>
  <si>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</si>
  <si>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</si>
  <si>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</si>
  <si>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</si>
  <si>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</si>
  <si>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</si>
  <si>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</si>
  <si>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</si>
  <si>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</si>
  <si>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</si>
  <si>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</si>
  <si>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</si>
  <si>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</si>
  <si>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</si>
  <si>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</si>
  <si>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</si>
  <si>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</si>
  <si>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</si>
  <si>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</si>
  <si>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</si>
  <si>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</si>
  <si>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</si>
  <si>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</si>
  <si>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</si>
  <si>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</si>
  <si>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</si>
  <si>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</si>
  <si>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</si>
  <si>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</si>
  <si>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</si>
  <si>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</si>
  <si>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</si>
  <si>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</si>
  <si>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</si>
  <si>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</si>
  <si>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</si>
  <si>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</si>
  <si>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</si>
  <si>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</si>
  <si>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</si>
  <si>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</si>
  <si>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</si>
  <si>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</si>
  <si>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</si>
  <si>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</si>
  <si>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</si>
  <si>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</si>
  <si>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</si>
  <si>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</si>
  <si>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</si>
  <si>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</si>
  <si>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</si>
  <si>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</si>
  <si>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</si>
  <si>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</si>
  <si>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</si>
  <si>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</si>
  <si>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</si>
  <si>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</si>
  <si>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</si>
  <si>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</si>
  <si>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</si>
  <si>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</si>
  <si>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</si>
  <si>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</si>
  <si>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</si>
  <si>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</si>
  <si>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</si>
  <si>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</si>
  <si>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</si>
  <si>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</si>
  <si>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</si>
  <si>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</si>
  <si>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</si>
  <si>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</si>
  <si>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</si>
  <si>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</si>
  <si>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</si>
  <si>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</si>
  <si>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</si>
  <si>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</si>
  <si>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</si>
  <si>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</si>
  <si>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</si>
  <si>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</si>
  <si>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</si>
  <si>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</si>
  <si>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</si>
  <si>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</si>
  <si>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</si>
  <si>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</si>
  <si>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</si>
  <si>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</si>
  <si>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</si>
  <si>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</si>
  <si>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</si>
  <si>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</si>
  <si>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</si>
  <si>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</si>
  <si>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</si>
  <si>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</si>
  <si>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</si>
  <si>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</si>
  <si>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</si>
  <si>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</si>
  <si>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</si>
  <si>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</si>
  <si>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</si>
  <si>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</si>
  <si>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</si>
  <si>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</si>
  <si>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</si>
  <si>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</si>
  <si>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</si>
  <si>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</si>
  <si>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</si>
  <si>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</si>
  <si>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</si>
  <si>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</si>
  <si>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</si>
  <si>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</si>
  <si>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</si>
  <si>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</si>
  <si>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</si>
  <si>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</si>
  <si>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</si>
  <si>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</si>
  <si>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</si>
  <si>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</si>
  <si>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</si>
  <si>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</si>
  <si>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</si>
  <si>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</si>
  <si>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</si>
  <si>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</si>
  <si>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</si>
  <si>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</si>
  <si>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</si>
  <si>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</si>
  <si>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</si>
  <si>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</si>
  <si>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</si>
  <si>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</si>
  <si>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</si>
  <si>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</si>
  <si>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</si>
  <si>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</si>
  <si>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</si>
  <si>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</si>
  <si>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</si>
  <si>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</si>
  <si>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</si>
  <si>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</si>
  <si>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</si>
  <si>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</si>
  <si>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</si>
  <si>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</si>
  <si>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</si>
  <si>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</si>
  <si>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</si>
  <si>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</si>
  <si>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</si>
  <si>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</si>
  <si>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</si>
  <si>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</si>
  <si>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</si>
  <si>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</si>
  <si>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</si>
  <si>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</si>
  <si>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</si>
  <si>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</si>
  <si>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</si>
  <si>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</si>
  <si>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</si>
  <si>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</si>
  <si>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</si>
  <si>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</si>
  <si>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</si>
  <si>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</si>
  <si>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</si>
  <si>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</si>
  <si>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</si>
  <si>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</si>
  <si>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</si>
  <si>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</si>
  <si>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</si>
  <si>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</si>
  <si>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</si>
  <si>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</si>
  <si>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</si>
  <si>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</si>
  <si>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</si>
  <si>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</si>
  <si>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</si>
  <si>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</si>
  <si>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</si>
  <si>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</si>
  <si>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</si>
  <si>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</si>
  <si>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</si>
  <si>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</si>
  <si>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</si>
  <si>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</si>
  <si>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</si>
  <si>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</si>
  <si>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</si>
  <si>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</si>
  <si>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</si>
  <si>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</si>
  <si>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</si>
  <si>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</si>
  <si>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</si>
  <si>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</si>
  <si>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</si>
  <si>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</si>
  <si>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</si>
  <si>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</si>
  <si>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</si>
  <si>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</si>
  <si>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</si>
  <si>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</si>
  <si>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</si>
  <si>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</si>
  <si>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</si>
  <si>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</si>
  <si>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</si>
  <si>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</si>
  <si>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</si>
  <si>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</si>
  <si>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</si>
  <si>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</si>
  <si>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</si>
  <si>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</si>
  <si>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</si>
  <si>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</si>
  <si>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</si>
  <si>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</si>
  <si>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</si>
  <si>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</si>
  <si>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</si>
  <si>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</si>
  <si>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</si>
  <si>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</si>
  <si>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</si>
  <si>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</si>
  <si>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</si>
  <si>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</si>
  <si>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</si>
  <si>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</si>
  <si>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</si>
  <si>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</si>
  <si>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</si>
  <si>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</si>
  <si>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</si>
  <si>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</si>
  <si>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</si>
  <si>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</si>
  <si>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</si>
  <si>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</si>
  <si>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</si>
  <si>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</si>
  <si>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</si>
  <si>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</si>
  <si>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</si>
  <si>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</si>
  <si>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</si>
  <si>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</si>
  <si>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</si>
  <si>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</si>
  <si>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</si>
  <si>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</si>
  <si>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</si>
  <si>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</si>
  <si>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</si>
  <si>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</si>
  <si>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</si>
  <si>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</si>
  <si>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</si>
  <si>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</si>
  <si>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</si>
  <si>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</si>
  <si>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</si>
  <si>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</si>
  <si>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</si>
  <si>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</si>
  <si>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</si>
  <si>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</si>
  <si>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</si>
  <si>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</si>
  <si>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</si>
  <si>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</si>
  <si>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</si>
  <si>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</si>
  <si>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</si>
  <si>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</si>
  <si>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</si>
  <si>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</si>
  <si>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</si>
  <si>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</si>
  <si>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</si>
  <si>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</si>
  <si>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</si>
  <si>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</si>
  <si>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</si>
  <si>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</si>
  <si>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</si>
  <si>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</si>
  <si>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</si>
  <si>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</si>
  <si>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</si>
  <si>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</si>
  <si>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</si>
  <si>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</si>
  <si>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</si>
  <si>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</si>
  <si>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</si>
  <si>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</si>
  <si>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</si>
  <si>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</si>
  <si>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</si>
  <si>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</si>
  <si>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</si>
  <si>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</si>
  <si>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</si>
  <si>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</si>
  <si>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</si>
  <si>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</si>
  <si>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</si>
  <si>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</si>
  <si>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</si>
  <si>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</si>
  <si>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</si>
  <si>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</si>
  <si>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</si>
  <si>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</si>
  <si>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</si>
  <si>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</si>
  <si>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</si>
  <si>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</si>
  <si>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</si>
  <si>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</si>
  <si>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</si>
  <si>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</si>
  <si>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</si>
  <si>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</si>
  <si>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</si>
  <si>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</si>
  <si>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</si>
  <si>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</si>
  <si>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</si>
  <si>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</si>
  <si>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</si>
  <si>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</si>
  <si>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</si>
  <si>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</si>
  <si>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</si>
  <si>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</si>
  <si>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</si>
  <si>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</si>
  <si>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</si>
  <si>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</si>
  <si>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</si>
  <si>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</si>
  <si>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</si>
  <si>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</si>
  <si>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</si>
  <si>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</si>
  <si>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</si>
  <si>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</si>
  <si>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</si>
  <si>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</si>
  <si>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</si>
  <si>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</si>
  <si>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</si>
  <si>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</si>
  <si>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</si>
  <si>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</si>
  <si>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</si>
  <si>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</si>
  <si>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</si>
  <si>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</si>
  <si>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</si>
  <si>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</si>
  <si>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</si>
  <si>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</si>
  <si>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</si>
  <si>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</si>
  <si>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</si>
  <si>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</si>
  <si>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</si>
  <si>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</si>
  <si>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</si>
  <si>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</si>
  <si>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</si>
  <si>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</si>
  <si>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</si>
  <si>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</si>
  <si>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</si>
  <si>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</si>
  <si>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</si>
  <si>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</si>
  <si>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</si>
  <si>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</si>
  <si>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</si>
  <si>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</si>
  <si>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</si>
  <si>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</si>
  <si>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</si>
  <si>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</si>
  <si>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</si>
  <si>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</si>
  <si>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</si>
  <si>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</si>
  <si>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</si>
  <si>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</si>
  <si>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</si>
  <si>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</si>
  <si>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</si>
  <si>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</si>
  <si>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</si>
  <si>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</si>
  <si>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</si>
  <si>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</si>
  <si>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</si>
  <si>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</si>
  <si>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</si>
  <si>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</si>
  <si>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</si>
  <si>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</si>
  <si>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</si>
  <si>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</si>
  <si>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</si>
  <si>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</si>
  <si>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</si>
  <si>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</si>
  <si>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</si>
  <si>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</si>
  <si>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</si>
  <si>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</si>
  <si>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</si>
  <si>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</si>
  <si>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</si>
  <si>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</si>
  <si>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</si>
  <si>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</si>
  <si>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</si>
  <si>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</si>
  <si>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</si>
  <si>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</si>
  <si>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</si>
  <si>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</si>
  <si>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</si>
  <si>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</si>
  <si>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</si>
  <si>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</si>
  <si>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</si>
  <si>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</si>
  <si>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</si>
  <si>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</si>
  <si>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</si>
  <si>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</si>
  <si>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</si>
  <si>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</si>
  <si>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</si>
  <si>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</si>
  <si>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</si>
  <si>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</si>
  <si>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</si>
  <si>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</si>
  <si>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</si>
  <si>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</si>
  <si>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</si>
  <si>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</si>
  <si>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</si>
  <si>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</si>
  <si>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</si>
  <si>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</si>
  <si>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</si>
  <si>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</si>
  <si>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</si>
  <si>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</si>
  <si>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</si>
  <si>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</si>
  <si>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</si>
  <si>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</si>
  <si>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</si>
  <si>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</si>
  <si>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</si>
  <si>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</si>
  <si>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</si>
  <si>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</si>
  <si>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</si>
  <si>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</si>
  <si>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</si>
  <si>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</si>
  <si>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</si>
  <si>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</si>
  <si>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</si>
  <si>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</si>
  <si>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</si>
  <si>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</si>
  <si>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</si>
  <si>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</si>
  <si>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</si>
  <si>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</si>
  <si>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</si>
  <si>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</si>
  <si>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</si>
  <si>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</si>
  <si>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</si>
  <si>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</si>
  <si>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</si>
  <si>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</si>
  <si>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</si>
  <si>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</si>
  <si>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</si>
  <si>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</si>
  <si>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</si>
  <si>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</si>
  <si>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</si>
  <si>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</si>
  <si>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</si>
  <si>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</si>
  <si>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</si>
  <si>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</si>
  <si>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</si>
  <si>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</si>
  <si>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</si>
  <si>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</si>
  <si>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</si>
  <si>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</si>
  <si>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</si>
  <si>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</si>
  <si>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</si>
  <si>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</si>
  <si>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</si>
  <si>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</si>
  <si>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</si>
  <si>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</si>
  <si>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</si>
  <si>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</si>
  <si>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</si>
  <si>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</si>
  <si>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</si>
  <si>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</si>
  <si>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</si>
  <si>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</si>
  <si>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</si>
  <si>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</si>
  <si>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</si>
  <si>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</si>
  <si>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</si>
  <si>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</si>
  <si>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</si>
  <si>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</si>
  <si>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</si>
  <si>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</si>
  <si>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</si>
  <si>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</si>
  <si>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</si>
  <si>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</si>
  <si>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</si>
  <si>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</si>
  <si>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</si>
  <si>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</si>
  <si>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</si>
  <si>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</si>
  <si>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</si>
  <si>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</si>
  <si>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</si>
  <si>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</si>
  <si>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</si>
  <si>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</si>
  <si>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</si>
  <si>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</si>
  <si>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</si>
  <si>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</si>
  <si>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</si>
  <si>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</si>
  <si>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</si>
  <si>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</si>
  <si>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</si>
  <si>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</si>
  <si>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</si>
  <si>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</si>
  <si>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</si>
  <si>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</si>
  <si>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</si>
  <si>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</si>
  <si>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</si>
  <si>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</si>
  <si>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</si>
  <si>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</si>
  <si>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</si>
  <si>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</si>
  <si>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</si>
  <si>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</si>
  <si>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</si>
  <si>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</si>
  <si>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</si>
  <si>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</si>
  <si>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</si>
  <si>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</si>
  <si>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</si>
  <si>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</si>
  <si>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</si>
  <si>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</si>
  <si>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</si>
  <si>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</si>
  <si>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</si>
  <si>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</si>
  <si>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</si>
  <si>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</si>
  <si>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</si>
  <si>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</si>
  <si>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</si>
  <si>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</si>
  <si>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</si>
  <si>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</si>
  <si>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</si>
  <si>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</si>
  <si>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</si>
  <si>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</si>
  <si>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</si>
  <si>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</si>
  <si>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</si>
  <si>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</si>
  <si>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</si>
  <si>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</si>
  <si>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</si>
  <si>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</si>
  <si>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</si>
  <si>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</si>
  <si>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</si>
  <si>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</si>
  <si>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</si>
  <si>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</si>
  <si>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</si>
  <si>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</si>
  <si>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</si>
  <si>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</si>
  <si>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</si>
  <si>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</si>
  <si>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</si>
  <si>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</si>
  <si>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</si>
  <si>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</si>
  <si>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</si>
  <si>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</si>
  <si>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</si>
  <si>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</si>
  <si>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</si>
  <si>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</si>
  <si>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</si>
  <si>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</si>
  <si>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</si>
  <si>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</si>
  <si>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</si>
  <si>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</si>
  <si>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</si>
  <si>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</si>
  <si>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</si>
  <si>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</si>
  <si>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</si>
  <si>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</si>
  <si>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</si>
  <si>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</si>
  <si>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</si>
  <si>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</si>
  <si>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</si>
  <si>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</si>
  <si>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</si>
  <si>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</si>
  <si>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</si>
  <si>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</si>
  <si>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</si>
  <si>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</si>
  <si>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</si>
  <si>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</si>
  <si>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</si>
  <si>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</si>
  <si>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</si>
  <si>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</si>
  <si>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</si>
  <si>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</si>
  <si>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</si>
  <si>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</si>
  <si>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</si>
  <si>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</si>
  <si>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</si>
  <si>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</si>
  <si>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</si>
  <si>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</si>
  <si>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</si>
  <si>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</si>
  <si>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</si>
  <si>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</si>
  <si>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</si>
  <si>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</si>
  <si>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</si>
  <si>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</si>
  <si>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</si>
  <si>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</si>
  <si>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</si>
  <si>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</si>
  <si>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</si>
  <si>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</si>
  <si>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</si>
  <si>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</si>
  <si>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</si>
  <si>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</si>
  <si>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</si>
  <si>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</si>
  <si>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</si>
  <si>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</si>
  <si>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</si>
  <si>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</si>
  <si>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</si>
  <si>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</si>
  <si>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</si>
  <si>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</si>
  <si>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</si>
  <si>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</si>
  <si>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</si>
  <si>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</si>
  <si>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</si>
  <si>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</si>
  <si>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</si>
  <si>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</si>
  <si>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</si>
  <si>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</si>
  <si>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</si>
  <si>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</si>
  <si>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</si>
  <si>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</si>
  <si>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</si>
  <si>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</si>
  <si>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</si>
  <si>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</si>
  <si>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</si>
  <si>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</si>
  <si>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</si>
  <si>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</si>
  <si>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</si>
  <si>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</si>
  <si>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</si>
  <si>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</si>
  <si>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</si>
  <si>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</si>
  <si>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</si>
  <si>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</si>
  <si>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</si>
  <si>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</si>
  <si>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</si>
  <si>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</si>
  <si>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</si>
  <si>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</si>
  <si>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</si>
  <si>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</si>
  <si>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</si>
  <si>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</si>
  <si>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</si>
  <si>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</si>
  <si>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</si>
  <si>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</si>
  <si>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</si>
  <si>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</si>
  <si>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</si>
  <si>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</si>
  <si>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</si>
  <si>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</si>
  <si>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</si>
  <si>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</si>
  <si>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</si>
  <si>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</si>
  <si>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</si>
  <si>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</si>
  <si>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</si>
  <si>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</si>
  <si>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</si>
  <si>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</si>
  <si>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</si>
  <si>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</si>
  <si>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</si>
  <si>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</si>
  <si>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</si>
  <si>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</si>
  <si>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</si>
  <si>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</si>
  <si>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</si>
  <si>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</si>
  <si>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</si>
  <si>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</si>
  <si>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</si>
  <si>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</si>
  <si>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</si>
  <si>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</si>
  <si>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</si>
  <si>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</si>
  <si>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</si>
  <si>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</si>
  <si>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</si>
  <si>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</si>
  <si>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</si>
  <si>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</si>
  <si>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</si>
  <si>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</si>
  <si>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</si>
  <si>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</si>
  <si>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</si>
  <si>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</si>
  <si>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</si>
  <si>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</si>
  <si>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</si>
  <si>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</si>
  <si>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</si>
  <si>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</si>
  <si>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</si>
  <si>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</si>
  <si>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</si>
  <si>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</si>
  <si>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</si>
  <si>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</si>
  <si>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</si>
  <si>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</si>
  <si>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</si>
  <si>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</si>
  <si>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</si>
  <si>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</si>
  <si>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</si>
  <si>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</si>
  <si>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</si>
  <si>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</si>
  <si>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</si>
  <si>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</si>
  <si>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</si>
  <si>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</si>
  <si>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</si>
  <si>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</si>
  <si>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</si>
  <si>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</si>
  <si>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</si>
  <si>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</si>
  <si>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</si>
  <si>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</si>
  <si>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</si>
  <si>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</si>
  <si>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</si>
  <si>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</si>
  <si>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</si>
  <si>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</si>
  <si>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</si>
  <si>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</si>
  <si>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</si>
  <si>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</si>
  <si>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</si>
  <si>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</si>
  <si>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</si>
  <si>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</si>
  <si>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</si>
  <si>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</si>
  <si>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</si>
  <si>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</si>
  <si>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</si>
  <si>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</si>
  <si>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</si>
  <si>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</si>
  <si>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</si>
  <si>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</si>
  <si>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</si>
  <si>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</si>
  <si>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</si>
  <si>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</si>
  <si>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</si>
  <si>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</si>
  <si>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</si>
  <si>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</si>
  <si>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</si>
  <si>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</si>
  <si>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</si>
  <si>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</si>
  <si>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</si>
  <si>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</si>
  <si>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</si>
  <si>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</si>
  <si>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</si>
  <si>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</si>
  <si>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</si>
  <si>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</si>
  <si>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</si>
  <si>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</si>
  <si>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</si>
  <si>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</si>
  <si>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</si>
  <si>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</si>
  <si>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</si>
  <si>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</si>
  <si>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</si>
  <si>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</si>
  <si>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</si>
  <si>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</si>
  <si>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</si>
  <si>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</si>
  <si>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</si>
  <si>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</si>
  <si>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</si>
  <si>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</si>
  <si>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</si>
  <si>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</si>
  <si>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</si>
  <si>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</si>
  <si>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</si>
  <si>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</si>
  <si>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</si>
  <si>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</si>
  <si>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</si>
  <si>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</si>
  <si>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</si>
  <si>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</si>
  <si>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</si>
  <si>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</si>
  <si>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</si>
  <si>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</si>
  <si>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</si>
  <si>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</si>
  <si>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</si>
  <si>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</si>
  <si>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</si>
  <si>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</si>
  <si>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</si>
  <si>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</si>
  <si>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</si>
  <si>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</si>
  <si>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</si>
  <si>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</si>
  <si>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</si>
  <si>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</si>
  <si>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</si>
  <si>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</si>
  <si>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</si>
  <si>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</si>
  <si>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</si>
  <si>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</si>
  <si>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</si>
  <si>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</si>
  <si>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</si>
  <si>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</si>
  <si>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</si>
  <si>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</si>
  <si>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</si>
  <si>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</si>
  <si>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</si>
  <si>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</si>
  <si>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</si>
  <si>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</si>
  <si>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</si>
  <si>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</si>
  <si>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</si>
  <si>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</si>
  <si>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</si>
  <si>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</si>
  <si>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</si>
  <si>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</si>
  <si>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</si>
  <si>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</si>
  <si>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</si>
  <si>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</si>
  <si>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</si>
  <si>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</si>
  <si>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</si>
  <si>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</si>
  <si>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</si>
  <si>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</si>
  <si>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</si>
  <si>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</si>
  <si>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</si>
  <si>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</si>
  <si>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</si>
  <si>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</si>
  <si>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</si>
  <si>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</si>
  <si>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</si>
  <si>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</si>
  <si>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</si>
  <si>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</si>
  <si>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</si>
  <si>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</si>
  <si>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</si>
  <si>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</si>
  <si>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</si>
  <si>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</si>
  <si>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</si>
  <si>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</si>
  <si>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</si>
  <si>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</si>
  <si>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</si>
  <si>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</si>
  <si>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</si>
  <si>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</si>
  <si>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</si>
  <si>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</si>
  <si>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</si>
  <si>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</si>
  <si>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</si>
  <si>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</si>
  <si>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</si>
  <si>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</si>
  <si>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</si>
  <si>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</si>
  <si>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</si>
  <si>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</si>
  <si>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</si>
  <si>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</si>
  <si>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</si>
  <si>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</si>
  <si>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</si>
  <si>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</si>
  <si>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</si>
  <si>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</si>
  <si>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</si>
  <si>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</si>
  <si>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</si>
  <si>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</si>
  <si>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</si>
  <si>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</si>
  <si>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</si>
  <si>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</si>
  <si>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</si>
  <si>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</si>
  <si>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</si>
  <si>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</si>
  <si>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</si>
  <si>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</si>
  <si>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</si>
  <si>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</si>
  <si>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</si>
  <si>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</si>
  <si>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</si>
  <si>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</si>
  <si>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</si>
  <si>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</si>
  <si>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</si>
  <si>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</si>
  <si>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</si>
  <si>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</si>
  <si>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</si>
  <si>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</si>
  <si>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</si>
  <si>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</si>
  <si>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</si>
  <si>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</si>
  <si>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</si>
  <si>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</si>
  <si>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</si>
  <si>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</si>
  <si>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</si>
  <si>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</si>
  <si>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</si>
  <si>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</si>
  <si>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</si>
  <si>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</si>
  <si>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</si>
  <si>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</si>
  <si>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</si>
  <si>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</si>
  <si>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</si>
  <si>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</si>
  <si>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</si>
  <si>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</si>
  <si>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</si>
  <si>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</si>
  <si>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</si>
  <si>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</si>
  <si>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</si>
  <si>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</si>
  <si>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</si>
  <si>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</si>
  <si>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</si>
  <si>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</si>
  <si>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</si>
  <si>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</si>
  <si>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</si>
  <si>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</si>
  <si>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</si>
  <si>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</si>
  <si>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</si>
  <si>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</si>
  <si>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</si>
  <si>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</si>
  <si>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</si>
  <si>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</si>
  <si>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</si>
  <si>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</si>
  <si>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</si>
  <si>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</si>
  <si>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</si>
  <si>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</si>
  <si>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</si>
  <si>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</si>
  <si>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</si>
  <si>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</si>
  <si>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</si>
  <si>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</si>
  <si>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</si>
  <si>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</si>
  <si>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</si>
  <si>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</si>
  <si>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</si>
  <si>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</si>
  <si>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</si>
  <si>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</si>
  <si>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</si>
  <si>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</si>
  <si>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</si>
  <si>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</si>
  <si>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</si>
  <si>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</si>
  <si>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</si>
  <si>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</si>
  <si>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</si>
  <si>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</si>
  <si>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</si>
  <si>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</si>
  <si>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</si>
  <si>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</si>
  <si>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</si>
  <si>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</si>
  <si>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</si>
  <si>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</si>
  <si>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</si>
  <si>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</si>
  <si>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</si>
  <si>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</si>
  <si>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</si>
  <si>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</si>
  <si>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</si>
  <si>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</si>
  <si>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</si>
  <si>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</si>
  <si>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</si>
  <si>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</si>
  <si>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</si>
  <si>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</si>
  <si>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</si>
  <si>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</si>
  <si>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</si>
  <si>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</si>
  <si>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</si>
  <si>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</si>
  <si>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</si>
  <si>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</si>
  <si>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</si>
  <si>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</si>
  <si>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</si>
  <si>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</si>
  <si>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</si>
  <si>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</si>
  <si>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</si>
  <si>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</si>
  <si>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</si>
  <si>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</si>
  <si>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</si>
  <si>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</si>
  <si>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</si>
  <si>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</si>
  <si>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</si>
  <si>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</si>
  <si>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</si>
  <si>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</si>
  <si>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</si>
  <si>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</si>
  <si>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</si>
  <si>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</si>
  <si>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</si>
  <si>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</si>
  <si>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</si>
  <si>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</si>
  <si>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</si>
  <si>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</si>
  <si>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</si>
  <si>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</si>
  <si>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</si>
  <si>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</si>
  <si>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</si>
  <si>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</si>
  <si>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</si>
  <si>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</si>
  <si>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</si>
  <si>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</si>
  <si>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</si>
  <si>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</si>
  <si>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</si>
  <si>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</si>
  <si>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</si>
  <si>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</si>
  <si>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</si>
  <si>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</si>
  <si>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</si>
  <si>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</si>
  <si>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</si>
  <si>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</si>
  <si>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</si>
  <si>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</si>
  <si>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</si>
  <si>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</si>
  <si>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</si>
  <si>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</si>
  <si>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</si>
  <si>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</si>
  <si>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</si>
  <si>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</si>
  <si>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</si>
  <si>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</si>
  <si>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</si>
  <si>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</si>
  <si>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</si>
  <si>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</si>
  <si>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</si>
  <si>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</si>
  <si>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</si>
  <si>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</si>
  <si>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</si>
  <si>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</si>
  <si>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</si>
  <si>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</si>
  <si>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</si>
  <si>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</si>
  <si>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</si>
  <si>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</si>
  <si>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</si>
  <si>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</si>
  <si>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</si>
  <si>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</si>
  <si>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</si>
  <si>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</si>
  <si>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</si>
  <si>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</si>
  <si>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</si>
  <si>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</si>
  <si>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</si>
  <si>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</si>
  <si>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</si>
  <si>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</si>
  <si>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</si>
  <si>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</si>
  <si>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</si>
  <si>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</si>
  <si>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</si>
  <si>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</si>
  <si>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</si>
  <si>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</si>
  <si>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</si>
  <si>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</si>
  <si>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</si>
  <si>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</si>
  <si>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</si>
  <si>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</si>
  <si>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</si>
  <si>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</si>
  <si>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</si>
  <si>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</si>
  <si>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</si>
  <si>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</si>
  <si>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</si>
  <si>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</si>
  <si>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</si>
  <si>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</si>
  <si>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</si>
  <si>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</si>
  <si>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</si>
  <si>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</si>
  <si>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</si>
  <si>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</si>
  <si>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</si>
  <si>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</si>
  <si>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</si>
  <si>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</si>
  <si>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</si>
  <si>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</si>
  <si>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</si>
  <si>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</si>
  <si>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</si>
  <si>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</si>
  <si>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</si>
  <si>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</si>
  <si>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</si>
  <si>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</si>
  <si>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</si>
  <si>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</si>
  <si>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</si>
  <si>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</si>
  <si>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</si>
  <si>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</si>
  <si>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</si>
  <si>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</si>
  <si>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</si>
  <si>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</si>
  <si>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</si>
  <si>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</si>
  <si>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</si>
  <si>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</si>
  <si>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</si>
  <si>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</si>
  <si>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</si>
  <si>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</si>
  <si>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</si>
  <si>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</si>
  <si>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</si>
  <si>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</si>
  <si>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</si>
  <si>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</si>
  <si>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</si>
  <si>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</si>
  <si>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</si>
  <si>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</si>
  <si>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</si>
  <si>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</si>
  <si>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TT-20251102-01582</t>
  </si>
  <si>
    <t>KMS0594</t>
  </si>
  <si>
    <t>ETA 70 mins</t>
  </si>
  <si>
    <t>latis</t>
  </si>
  <si>
    <t>PCM-20251102-00001542</t>
  </si>
  <si>
    <t xml:space="preserve">ETA 10 mins </t>
  </si>
  <si>
    <t>PCM-20251102-00001594</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</si>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</sst>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7" totalsRowShown="0" headerRowDxfId="157" dataDxfId="156" headerRowBorderDxfId="154" tableBorderDxfId="155" totalsRowBorderDxfId="153">
  <autoFilter ref="A1:CJ1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300.77227326388675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45963.720699189813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45963.720699189813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45963.720699189813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45963.720699189813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45963.720699189813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45963.720699189813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45963.720699189813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45963.720699189813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45963.720699189813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45963.720699189813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45963.720699189813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45963.720699189813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45963.720699189813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45963.720699189813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45963.720699189813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45963.720699189813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45963.720699189813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45963.720699189813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45963.720699189813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45963.720699189813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45963.720699189813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45963.720699189813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45963.720699189813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45963.720699189813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45963.720699189813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45963.720699189813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45963.720699189813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45963.720699189813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45963.720699189813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45963.720699189813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45963.720699189813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45963.720699189813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45963.720699189813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45963.720699189813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45963.720699189813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45963.720699189813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45963.720699189813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45963.720699189813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45963.720699189813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45963.720699189813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45963.720699189813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45963.720699189813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45963.720699189813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45963.720699189813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45963.720699189813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45963.720699189813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45963.720699189813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45963.720699189813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45963.720699189813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45963.720699189813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45963.720699189813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45963.720699189813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45963.720699189813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45963.720699189813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45963.720699189813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45963.720699189813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45963.720699189813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45963.720699189813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45963.720699189813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45963.720699189813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45963.720699189813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45963.720699189813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45963.720699189813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45963.720699189813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45963.720699189813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45963.720699189813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45963.720699189813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45963.720699189813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45963.720699189813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45963.720699189813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45963.720699189813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45963.720699189813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45963.720699189813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45963.720699189813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45963.720699189813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45963.720699189813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45963.720699189813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45963.720699189813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45963.720699189813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45963.720699189813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45963.720699189813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45963.720699189813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45963.720699189813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45963.720699189813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45963.720699189813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45963.720699189813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45963.720699189813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45963.720699189813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45963.720699189813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45963.720699189813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45963.720699189813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45963.720699189813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45963.720699189813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45963.720699189813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45963.720699189813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45963.720699189813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45963.720699189813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45963.720699189813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45963.720699189813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45963.720699189813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45963.720699189813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45963.720699189813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45963.720699189813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45963.720699189813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45963.720699189813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45963.720699189813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45963.720699189813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45963.720699189813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45963.720699189813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45963.720699189813</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45963.720699189813</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138.72086122685141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4.9786158564820653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14"/>
      <c r="G5" s="115">
        <f ca="1">IFERROR(NOW()-F5,"-")</f>
        <v>45963.720699189813</v>
      </c>
      <c r="H5" s="114">
        <v>45963.682615740741</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45963.720699189813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45963.720699189813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45963.720699189813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45963.720699189813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45963.720699189813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45963.720699189813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45963.720699189813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45963.720699189813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45963.720699189813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45963.720699189813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45963.720699189813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45963.720699189813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45963.720699189813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45963.720699189813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45963.720699189813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45963.720699189813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45963.720699189813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45963.720699189813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45963.720699189813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45963.720699189813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45963.720699189813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45963.720699189813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45963.720699189813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45963.720699189813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45963.720699189813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45963.720699189813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45963.720699189813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45963.720699189813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45963.720699189813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45963.720699189813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45963.720699189813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45963.720699189813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45963.720699189813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45963.720699189813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45963.720699189813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45963.720699189813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45963.720699189813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45963.720699189813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45963.720699189813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45963.720699189813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45963.720699189813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45963.720699189813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45963.720699189813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45963.720699189813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45963.720699189813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45963.720699189813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45963.720699189813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45963.720699189813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45963.720699189813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45963.720699189813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45963.720699189813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45963.720699189813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45963.720699189813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45963.720699189813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45963.720699189813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45963.720699189813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45963.720699189813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45963.720699189813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45963.720699189813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45963.720699189813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45963.720699189813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45963.720699189813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45963.720699189813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45963.720699189813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45963.720699189813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45963.720699189813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45963.720699189813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45963.720699189813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45963.720699189813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45963.720699189813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45963.720699189813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45963.720699189813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45963.720699189813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45963.720699189813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45963.720699189813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45963.720699189813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45963.720699189813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45963.720699189813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45963.720699189813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45963.720699189813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45963.720699189813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45963.720699189813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45963.720699189813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45963.720699189813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45963.720699189813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45963.720699189813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45963.720699189813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45963.720699189813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45963.720699189813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45963.720699189813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45963.720699189813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45963.720699189813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45963.720699189813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45963.720699189813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45963.720699189813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45963.720699189813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45963.720699189813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45963.720699189813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45963.720699189813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45963.720699189813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45963.720699189813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45963.720699189813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45963.720699189813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45963.720699189813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45963.720699189813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45963.720699189813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45963.720699189813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45963.720699189813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45963.720699189813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45963.720699189813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45963.720699189813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45963.720699189813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45963.720699189813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45963.720699189813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45963.720699189813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45963.720699189813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45963.720699189813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45963.720699189813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45963.720699189813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45963.720699189813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45963.720699189813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45963.720699189813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45963.720699189813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45963.720699189813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45963.720699189813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45963.720699189813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45963.720699189813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45963.720699189813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45963.720699189813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45963.720699189813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45963.720699189813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60"/>
      <c r="B137" s="161" t="str">
        <f>IFERROR(VLOOKUP(D137,DB!A:K,11,0),"")</f>
        <v/>
      </c>
      <c r="C137" s="161"/>
      <c r="D137" s="161"/>
      <c r="E137" s="162"/>
      <c r="F137" s="163"/>
      <c r="G137" s="164">
        <f ca="1">IFERROR(NOW()-F137,"-")</f>
        <v>45963.720699189813</v>
      </c>
      <c r="H137" s="163"/>
      <c r="I137" s="161" t="str">
        <f>IFERROR(VLOOKUP(D137,DB!A:F,6,0),"")</f>
        <v/>
      </c>
      <c r="J137" s="161" t="str">
        <f>IFERROR(VLOOKUP(D137,DB!A:G,7,0),"")</f>
        <v/>
      </c>
      <c r="K137" s="165"/>
      <c r="L137" s="161" t="str">
        <f>IFERROR(VLOOKUP(D137,DB!A:I,9,0),"")</f>
        <v/>
      </c>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161"/>
      <c r="BB137" s="161"/>
      <c r="BC137" s="161"/>
      <c r="BD137" s="161"/>
      <c r="BE137" s="161"/>
      <c r="BF137" s="161"/>
      <c r="BG137" s="161"/>
      <c r="BH137" s="161"/>
      <c r="BI137" s="161"/>
      <c r="BJ137" s="161"/>
      <c r="BK137" s="161"/>
      <c r="BL137" s="161"/>
      <c r="BM137" s="161"/>
      <c r="BN137" s="161"/>
      <c r="BO137" s="161"/>
      <c r="BP137" s="161"/>
      <c r="BQ137" s="161"/>
      <c r="BR137" s="161"/>
      <c r="BS137" s="161"/>
      <c r="BT137" s="161"/>
      <c r="BU137" s="161"/>
      <c r="BV137" s="161"/>
      <c r="BW137" s="161"/>
      <c r="BX137" s="161"/>
      <c r="BY137" s="161"/>
      <c r="BZ137" s="161"/>
      <c r="CA137" s="161"/>
      <c r="CB137" s="161"/>
      <c r="CC137" s="161"/>
      <c r="CD137" s="161"/>
      <c r="CE137" s="161"/>
      <c r="CF137" s="161"/>
      <c r="CG137" s="161"/>
      <c r="CH137" s="161"/>
      <c r="CI137" s="161"/>
      <c r="CJ137" s="166"/>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45963.720699189813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45963.720699189813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45963.720699189813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45963.720699189813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45963.720699189813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45963.720699189813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45963.720699189813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45963.720699189813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45963.720699189813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45963.720699189813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45963.720699189813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45963.720699189813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45963.720699189813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45963.720699189813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45963.720699189813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45963.720699189813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45963.720699189813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45963.720699189813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45963.720699189813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45963.720699189813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45963.720699189813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45963.720699189813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45963.720699189813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45963.720699189813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45963.720699189813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45963.720699189813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45963.720699189813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45963.720699189813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45963.720699189813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45963.720699189813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45963.720699189813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45963.720699189813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45963.720699189813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45963.720699189813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45963.720699189813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45963.720699189813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45963.720699189813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45963.720699189813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45963.720699189813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45963.720699189813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45963.720699189813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45963.720699189813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45963.720699189813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45963.720699189813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45963.720699189813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45963.720699189813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45963.720699189813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45963.720699189813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45963.720699189813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45963.720699189813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45963.720699189813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45963.720699189813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45963.720699189813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45963.720699189813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45963.720699189813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45963.720699189813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45963.720699189813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45963.720699189813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45963.720699189813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45963.720699189813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45963.720699189813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45963.720699189813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45963.720699189813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45963.720699189813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45963.720699189813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45963.720699189813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45963.720699189813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45963.720699189813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45963.720699189813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45963.720699189813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45963.720699189813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45963.720699189813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45963.720699189813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45963.720699189813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45963.720699189813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45963.720699189813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45963.720699189813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45963.720699189813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45963.720699189813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45963.720699189813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45963.720699189813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45963.720699189813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45963.720699189813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45963.720699189813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45963.720699189813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45963.720699189813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45963.720699189813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45963.720699189813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45963.720699189813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45963.720699189813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45963.720699189813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45963.720699189813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45963.720699189813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45963.720699189813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45963.720699189813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45963.720699189813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45963.720699189813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45963.720699189813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45963.720699189813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45963.720699189813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45963.720699189813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45963.720699189813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45963.720699189813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45963.720699189813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45963.720699189813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45963.720699189813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45963.720699189813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45963.720699189813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45963.720699189813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45963.720699189813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45963.720699189813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45963.720699189813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45963.720699189813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45963.720699189813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45963.720699189813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45963.720699189813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45963.720699189813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45963.720699189813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45963.720699189813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45963.720699189813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45963.720699189813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45963.720699189813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45963.720699189813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45963.720699189813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45963.720699189813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45963.720699189813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45963.720699189813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45963.720699189813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45963.720699189813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45963.720699189813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45963.720699189813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45963.720699189813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45963.720699189813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45963.720699189813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45963.720699189813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45963.720699189813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45963.720699189813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45963.720699189813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45963.720699189813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45963.720699189813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45963.720699189813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45963.720699189813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45963.720699189813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45963.720699189813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45963.720699189813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45963.720699189813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45963.720699189813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45963.720699189813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45963.720699189813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45963.720699189813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45963.720699189813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45963.720699189813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45963.720699189813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45963.720699189813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45963.720699189813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45963.720699189813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45963.720699189813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45963.720699189813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45963.720699189813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45963.720699189813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45963.720699189813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45963.720699189813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45963.720699189813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45963.720699189813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45963.720699189813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45963.720699189813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45963.720699189813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45963.720699189813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45963.720699189813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45963.720699189813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45963.720699189813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45963.720699189813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45963.720699189813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45963.720699189813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45963.720699189813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45963.720699189813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45963.720699189813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45963.720699189813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45963.720699189813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45963.720699189813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45963.720699189813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45963.720699189813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45963.720699189813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45963.720699189813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45963.720699189813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45963.720699189813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45963.720699189813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45963.720699189813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45963.720699189813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45963.720699189813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45963.720699189813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45963.720699189813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45963.720699189813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45963.720699189813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45963.720699189813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45963.720699189813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45963.720699189813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45963.720699189813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45963.720699189813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45963.720699189813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45963.720699189813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45963.720699189813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45963.720699189813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45963.720699189813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45963.720699189813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45963.720699189813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45963.720699189813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45963.720699189813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45963.720699189813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45963.720699189813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45963.720699189813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45963.720699189813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45963.720699189813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45963.720699189813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45963.720699189813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45963.720699189813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45963.720699189813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45963.720699189813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45963.720699189813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45963.720699189813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45963.720699189813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45963.720699189813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45963.720699189813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45963.720699189813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45963.720699189813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45963.720699189813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45963.720699189813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45963.720699189813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45963.720699189813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45963.720699189813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45963.720699189813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45963.720699189813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45963.720699189813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45963.720699189813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45963.720699189813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45963.720699189813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45963.720699189813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45963.720699189813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45963.720699189813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45963.720699189813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45963.720699189813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45963.720699189813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45963.720699189813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45963.720699189813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45963.720699189813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45963.720699189813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45963.720699189813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45963.720699189813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45963.720699189813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45963.720699189813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45963.720699189813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45963.720699189813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45963.720699189813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45963.720699189813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45963.720699189813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45963.720699189813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45963.720699189813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45963.720699189813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45963.720699189813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45963.720699189813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45963.720699189813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45963.720699189813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45963.720699189813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45963.720699189813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45963.720699189813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45963.720699189813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45963.720699189813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45963.720699189813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45963.720699189813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45963.720699189813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45963.720699189813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45963.720699189813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45963.720699189813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45963.720699189813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45963.720699189813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45963.720699189813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45963.720699189813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45963.720699189813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45963.720699189813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45963.720699189813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45963.720699189813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45963.720699189813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45963.720699189813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45963.720699189813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45963.720699189813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45963.720699189813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45963.720699189813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45963.720699189813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45963.720699189813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45963.720699189813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45963.720699189813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45963.720699189813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45963.720699189813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45963.720699189813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45963.720699189813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45963.720699189813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45963.720699189813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45963.720699189813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45963.720699189813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45963.720699189813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45963.720699189813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45963.720699189813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45963.720699189813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45963.720699189813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45963.720699189813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45963.720699189813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45963.720699189813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45963.720699189813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45963.720699189813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45963.720699189813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45963.720699189813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45963.720699189813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45963.720699189813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45963.720699189813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45963.720699189813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45963.720699189813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45963.720699189813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45963.720699189813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45963.720699189813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45963.720699189813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45963.720699189813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45963.720699189813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45963.720699189813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45963.720699189813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45963.720699189813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45963.720699189813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45963.720699189813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45963.720699189813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45963.720699189813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45963.720699189813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45963.720699189813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45963.720699189813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45963.720699189813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45963.720699189813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45963.720699189813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45963.720699189813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45963.720699189813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45963.720699189813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45963.720699189813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45963.720699189813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45963.720699189813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45963.720699189813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45963.720699189813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45963.720699189813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45963.720699189813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45963.720699189813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45963.720699189813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45963.720699189813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45963.720699189813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45963.720699189813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45963.720699189813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45963.720699189813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45963.720699189813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45963.720699189813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45963.720699189813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45963.720699189813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45963.720699189813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45963.720699189813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45963.720699189813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45963.720699189813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45963.720699189813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45963.720699189813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45963.720699189813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45963.720699189813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45963.720699189813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45963.720699189813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45963.720699189813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45963.720699189813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45963.720699189813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45963.720699189813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45963.720699189813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45963.720699189813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45963.720699189813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45963.720699189813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45963.720699189813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45963.720699189813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45963.720699189813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45963.720699189813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45963.720699189813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45963.720699189813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45963.720699189813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45963.720699189813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45963.720699189813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45963.720699189813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45963.720699189813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45963.720699189813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45963.720699189813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45963.720699189813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45963.720699189813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45963.720699189813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45963.720699189813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45963.720699189813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45963.720699189813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45963.720699189813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45963.720699189813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45963.720699189813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45963.720699189813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45963.720699189813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45963.720699189813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45963.720699189813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45963.720699189813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45963.720699189813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45963.720699189813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45963.720699189813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45963.720699189813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45963.720699189813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45963.720699189813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45963.720699189813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45963.720699189813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45963.720699189813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45963.720699189813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45963.720699189813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45963.720699189813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45963.720699189813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45963.720699189813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45963.720699189813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45963.720699189813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45963.720699189813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45963.720699189813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45963.720699189813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45963.720699189813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45963.720699189813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45963.720699189813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45963.720699189813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45963.720699189813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45963.720699189813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45963.720699189813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45963.720699189813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45963.720699189813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45963.720699189813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45963.720699189813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45963.720699189813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45963.720699189813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45963.720699189813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45963.720699189813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45963.720699189813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45963.720699189813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45963.720699189813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45963.720699189813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45963.720699189813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45963.720699189813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45963.720699189813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45963.720699189813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45963.720699189813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45963.720699189813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45963.720699189813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45963.720699189813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45963.720699189813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45963.720699189813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45963.720699189813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45963.720699189813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45963.720699189813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45963.720699189813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45963.720699189813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45963.720699189813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45963.720699189813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45963.720699189813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45963.720699189813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45963.720699189813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45963.720699189813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45963.720699189813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45963.720699189813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45963.720699189813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45963.720699189813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45963.720699189813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45963.720699189813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45963.720699189813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45963.720699189813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45963.720699189813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45963.720699189813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45963.720699189813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45963.720699189813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45963.720699189813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45963.720699189813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45963.720699189813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45963.720699189813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45963.720699189813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45963.720699189813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45963.720699189813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45963.720699189813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45963.720699189813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45963.720699189813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45963.720699189813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45963.720699189813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45963.720699189813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45963.720699189813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45963.720699189813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45963.720699189813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45963.720699189813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45963.720699189813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45963.720699189813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45963.720699189813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45963.720699189813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45963.720699189813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45963.720699189813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45963.720699189813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45963.720699189813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45963.720699189813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45963.720699189813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45963.720699189813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45963.720699189813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45963.720699189813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45963.720699189813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45963.720699189813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45963.720699189813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45963.720699189813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45963.720699189813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45963.720699189813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45963.720699189813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45963.720699189813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45963.720699189813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45963.720699189813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45963.720699189813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45963.720699189813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45963.720699189813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45963.720699189813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45963.720699189813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45963.720699189813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45963.720699189813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45963.720699189813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45963.720699189813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45963.720699189813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45963.720699189813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45963.720699189813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45963.720699189813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45963.720699189813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45963.720699189813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45963.720699189813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45963.720699189813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45963.720699189813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45963.720699189813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45963.720699189813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45963.720699189813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45963.720699189813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45963.720699189813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45963.720699189813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45963.720699189813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45963.720699189813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45963.720699189813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45963.720699189813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45963.720699189813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45963.720699189813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45963.720699189813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45963.720699189813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45963.720699189813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45963.720699189813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45963.720699189813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45963.720699189813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45963.720699189813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45963.720699189813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45963.720699189813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45963.720699189813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45963.720699189813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45963.720699189813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45963.720699189813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45963.720699189813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45963.720699189813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45963.720699189813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45963.720699189813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45963.720699189813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45963.720699189813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45963.720699189813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45963.720699189813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45963.720699189813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45963.720699189813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45963.720699189813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45963.720699189813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45963.720699189813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45963.720699189813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45963.720699189813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45963.720699189813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45963.720699189813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45963.720699189813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45963.720699189813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45963.720699189813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45963.720699189813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45963.720699189813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45963.720699189813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45963.720699189813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45963.720699189813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45963.720699189813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45963.720699189813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45963.720699189813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45963.720699189813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45963.720699189813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45963.720699189813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45963.720699189813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45963.720699189813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45963.720699189813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45963.720699189813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45963.720699189813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45963.720699189813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45963.720699189813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45963.720699189813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45963.720699189813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45963.720699189813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45963.720699189813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45963.720699189813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45963.720699189813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45963.720699189813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45963.720699189813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45963.720699189813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45963.720699189813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45963.720699189813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45963.720699189813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45963.720699189813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45963.720699189813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45963.720699189813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45963.720699189813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45963.720699189813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45963.720699189813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45963.720699189813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45963.720699189813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45963.720699189813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45963.720699189813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45963.720699189813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45963.720699189813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45963.720699189813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45963.720699189813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45963.720699189813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45963.720699189813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45963.720699189813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45963.720699189813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45963.720699189813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45963.720699189813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45963.720699189813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45963.720699189813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45963.720699189813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45963.720699189813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45963.720699189813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45963.720699189813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45963.720699189813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45963.720699189813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45963.720699189813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45963.720699189813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45963.720699189813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45963.720699189813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45963.720699189813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45963.720699189813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45963.720699189813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45963.720699189813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45963.720699189813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45963.720699189813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45963.720699189813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45963.720699189813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45963.720699189813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45963.720699189813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45963.720699189813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45963.720699189813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45963.720699189813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45963.720699189813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45963.720699189813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45963.720699189813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45963.720699189813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45963.720699189813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45963.720699189813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45963.720699189813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45963.720699189813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45963.720699189813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45963.720699189813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45963.720699189813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45963.720699189813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45963.720699189813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45963.720699189813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45963.720699189813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45963.720699189813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45963.720699189813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45963.720699189813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45963.720699189813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45963.720699189813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45963.720699189813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45963.720699189813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45963.720699189813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45963.720699189813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45963.720699189813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45963.720699189813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45963.720699189813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45963.720699189813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45963.720699189813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45963.720699189813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45963.720699189813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45963.720699189813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45963.720699189813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45963.720699189813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45963.720699189813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45963.720699189813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45963.720699189813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45963.720699189813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45963.720699189813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45963.720699189813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45963.720699189813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45963.720699189813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45963.720699189813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45963.720699189813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45963.720699189813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45963.720699189813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45963.720699189813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45963.720699189813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45963.720699189813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45963.720699189813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45963.720699189813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45963.720699189813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45963.720699189813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45963.720699189813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45963.720699189813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45963.720699189813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45963.720699189813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45963.720699189813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45963.720699189813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45963.720699189813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45963.720699189813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45963.720699189813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45963.720699189813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45963.720699189813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45963.720699189813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45963.720699189813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45963.720699189813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45963.720699189813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45963.720699189813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45963.720699189813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45963.720699189813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45963.720699189813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45963.720699189813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45963.720699189813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45963.720699189813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45963.720699189813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45963.720699189813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45963.720699189813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45963.720699189813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45963.720699189813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45963.720699189813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45963.720699189813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45963.720699189813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45963.720699189813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45963.720699189813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45963.720699189813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45963.720699189813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45963.720699189813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45963.720699189813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45963.720699189813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45963.720699189813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45963.720699189813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45963.720699189813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45963.720699189813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45963.720699189813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45963.720699189813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45963.720699189813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45963.720699189813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45963.720699189813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45963.720699189813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45963.720699189813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45963.720699189813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45963.720699189813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45963.720699189813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45963.720699189813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45963.720699189813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45963.720699189813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45963.720699189813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45963.720699189813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45963.720699189813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45963.720699189813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45963.720699189813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45963.720699189813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45963.720699189813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45963.720699189813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45963.720699189813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45963.720699189813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45963.720699189813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45963.720699189813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45963.720699189813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45963.720699189813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45963.720699189813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45963.720699189813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45963.720699189813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45963.720699189813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45963.720699189813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45963.720699189813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45963.720699189813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45963.720699189813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45963.720699189813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45963.720699189813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45963.720699189813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45963.720699189813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45963.720699189813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45963.720699189813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45963.720699189813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45963.720699189813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45963.720699189813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45963.720699189813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45963.720699189813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45963.720699189813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45963.720699189813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45963.720699189813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45963.720699189813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45963.720699189813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45963.720699189813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45963.720699189813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45963.720699189813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45963.720699189813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45963.720699189813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45963.720699189813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45963.720699189813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45963.720699189813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45963.720699189813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45963.720699189813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45963.720699189813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45963.720699189813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45963.720699189813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45963.720699189813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45963.720699189813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45963.720699189813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45963.720699189813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45963.720699189813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45963.720699189813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45963.720699189813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45963.720699189813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45963.720699189813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45963.720699189813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45963.720699189813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45963.720699189813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45963.720699189813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45963.720699189813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45963.720699189813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45963.720699189813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45963.720699189813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45963.720699189813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45963.720699189813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45963.720699189813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45963.720699189813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45963.720699189813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45963.720699189813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45963.720699189813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45963.720699189813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45963.720699189813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45963.720699189813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45963.720699189813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45963.720699189813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45963.720699189813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45963.720699189813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45963.720699189813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45963.720699189813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45963.720699189813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45963.720699189813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45963.720699189813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45963.720699189813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45963.720699189813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45963.720699189813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45963.720699189813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45963.720699189813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45963.720699189813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45963.720699189813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45963.720699189813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45963.720699189813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45963.720699189813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45963.720699189813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45963.720699189813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45963.720699189813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45963.720699189813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45963.720699189813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45963.720699189813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45963.720699189813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45963.720699189813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45963.720699189813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45963.720699189813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45963.720699189813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45963.720699189813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45963.720699189813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45963.720699189813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45963.720699189813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45963.720699189813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45963.720699189813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45963.720699189813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45963.720699189813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45963.720699189813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45963.720699189813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45963.720699189813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45963.720699189813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45963.720699189813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45963.720699189813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45963.720699189813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45963.720699189813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45963.720699189813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45963.720699189813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45963.720699189813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45963.720699189813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45963.720699189813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45963.720699189813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45963.720699189813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45963.720699189813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45963.720699189813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45963.720699189813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45963.720699189813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45963.720699189813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45963.720699189813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45963.720699189813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45963.720699189813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45963.720699189813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45963.720699189813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45963.720699189813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45963.720699189813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45963.720699189813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45963.720699189813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45963.720699189813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45963.720699189813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45963.720699189813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45963.720699189813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45963.720699189813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45963.720699189813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45963.720699189813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45963.720699189813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45963.720699189813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45963.720699189813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45963.720699189813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45963.720699189813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45963.720699189813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45963.720699189813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45963.720699189813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45963.720699189813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45963.720699189813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45963.720699189813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45963.720699189813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45963.720699189813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45963.720699189813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45963.720699189813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45963.720699189813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45963.720699189813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45963.720699189813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45963.720699189813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45963.720699189813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45963.720699189813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45963.720699189813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45963.720699189813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45963.720699189813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45963.720699189813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45963.720699189813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45963.720699189813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45963.720699189813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45963.720699189813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45963.720699189813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45963.720699189813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45963.720699189813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45963.720699189813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45963.720699189813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45963.720699189813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45963.720699189813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45963.720699189813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45963.720699189813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45963.720699189813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45963.720699189813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45963.720699189813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45963.720699189813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45963.720699189813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45963.720699189813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45963.720699189813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45963.720699189813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45963.720699189813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45963.720699189813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45963.720699189813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45963.720699189813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45963.720699189813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45963.720699189813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45963.720699189813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45963.720699189813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45963.720699189813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45963.720699189813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45963.720699189813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45963.720699189813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45963.720699189813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45963.720699189813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45963.720699189813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45963.720699189813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45963.720699189813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45963.720699189813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45963.720699189813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45963.720699189813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45963.720699189813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45963.720699189813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45963.720699189813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45963.720699189813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45963.720699189813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45963.720699189813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45963.720699189813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45963.720699189813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45963.720699189813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45963.720699189813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45963.720699189813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45963.720699189813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45963.720699189813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45963.720699189813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45963.720699189813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45963.720699189813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45963.720699189813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45963.720699189813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45963.720699189813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45963.720699189813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45963.720699189813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45963.720699189813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45963.720699189813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45963.720699189813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45963.720699189813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45963.720699189813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45963.720699189813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45963.720699189813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45963.720699189813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45963.720699189813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45963.720699189813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45963.720699189813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45963.720699189813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45963.720699189813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45963.720699189813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45963.720699189813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45963.720699189813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45963.720699189813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45963.720699189813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45963.720699189813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45963.720699189813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45963.720699189813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45963.720699189813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45963.720699189813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45963.720699189813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45963.720699189813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45963.720699189813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45963.720699189813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45963.720699189813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45963.720699189813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45963.720699189813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45963.720699189813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45963.720699189813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45963.720699189813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45963.720699189813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45963.720699189813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45963.720699189813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45963.720699189813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45963.720699189813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45963.720699189813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45963.720699189813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45963.720699189813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45963.720699189813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45963.720699189813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45963.720699189813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45963.720699189813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45963.720699189813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45963.720699189813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45963.720699189813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45963.720699189813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45963.720699189813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45963.720699189813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45963.720699189813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45963.720699189813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45963.720699189813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45963.720699189813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45963.720699189813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45963.720699189813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45963.720699189813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45963.720699189813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45963.720699189813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45963.720699189813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45963.720699189813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45963.720699189813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45963.720699189813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45963.720699189813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45963.720699189813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45963.720699189813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45963.720699189813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45963.720699189813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45963.720699189813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45963.720699189813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45963.720699189813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45963.720699189813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45963.720699189813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45963.720699189813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45963.720699189813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45963.720699189813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45963.720699189813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45963.720699189813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45963.720699189813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45963.720699189813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45963.720699189813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45963.720699189813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45963.720699189813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260.23998159721668</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t="s">
        <v>39021</v>
      </c>
      <c r="F3" s="122"/>
      <c r="G3" s="123">
        <f ca="1">IFERROR(NOW()-F3,"")</f>
        <v>45963.720699189813</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45963.720699189813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45963.720699189813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45963.720699189813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45963.720699189813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45963.720699189813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45963.720699189813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45963.720699189813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45963.720699189813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45963.720699189813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45963.720699189813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45963.720699189813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45963.720699189813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45963.720699189813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45963.720699189813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45963.720699189813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45963.720699189813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45963.720699189813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45963.720699189813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45963.720699189813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45963.720699189813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45963.720699189813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45963.720699189813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45963.720699189813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45963.720699189813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45963.720699189813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45963.720699189813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45963.720699189813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45963.720699189813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45963.720699189813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45963.720699189813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45963.720699189813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45963.720699189813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45963.720699189813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45963.720699189813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45963.720699189813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45963.720699189813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45963.720699189813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45963.720699189813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45963.720699189813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45963.720699189813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45963.720699189813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45963.720699189813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45963.720699189813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45963.720699189813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45963.720699189813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45963.720699189813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45963.720699189813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45963.720699189813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45963.720699189813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45963.720699189813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45963.720699189813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45963.720699189813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45963.720699189813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45963.720699189813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45963.720699189813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45963.720699189813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45963.720699189813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45963.720699189813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45963.720699189813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45963.720699189813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45963.720699189813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45963.720699189813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45963.720699189813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45963.720699189813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45963.720699189813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45963.720699189813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45963.720699189813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45963.720699189813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45963.720699189813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45963.720699189813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45963.720699189813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45963.720699189813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45963.720699189813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45963.720699189813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45963.720699189813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45963.720699189813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45963.720699189813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45963.720699189813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45963.720699189813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45963.720699189813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45963.720699189813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45963.720699189813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45963.720699189813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45963.720699189813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45963.720699189813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45963.720699189813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45963.720699189813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45963.720699189813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45963.720699189813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45963.720699189813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45963.720699189813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45963.720699189813</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45963.720699189813</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71.888639004624565</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37.53182187499624</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15.059588078700472</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45963.720699189813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45963.720699189813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45963.720699189813</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45963.720699189813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45963.720699189813</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45963.720699189813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45963.720699189813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45963.720699189813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45963.720699189813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45963.720699189813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45963.720699189813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45963.720699189813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45963.720699189813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45963.720699189813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45963.720699189813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45963.720699189813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45963.720699189813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45963.720699189813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45963.720699189813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45963.720699189813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45963.720699189813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45963.720699189813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45963.720699189813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45963.720699189813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45963.720699189813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45963.720699189813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45963.720699189813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45963.720699189813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45963.720699189813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45963.720699189813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45963.720699189813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45963.720699189813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45963.720699189813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45963.720699189813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45963.720699189813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45963.720699189813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45963.720699189813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45963.720699189813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45963.720699189813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45963.720699189813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45963.720699189813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45963.720699189813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45963.720699189813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45963.720699189813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45963.720699189813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45963.720699189813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45963.720699189813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45963.720699189813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45963.720699189813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45963.720699189813</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45963.720699189813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45963.720699189813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45963.720699189813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45963.720699189813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45963.720699189813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45963.720699189813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45963.720699189813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45963.720699189813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45963.720699189813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45963.720699189813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45963.720699189813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45963.720699189813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45963.720699189813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45963.720699189813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45963.720699189813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45963.720699189813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45963.720699189813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45963.720699189813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45963.720699189813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45963.720699189813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45963.720699189813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45963.720699189813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45963.720699189813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45963.720699189813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45963.720699189813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45963.720699189813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45963.720699189813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45963.720699189813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45963.720699189813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45963.720699189813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45963.720699189813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45963.720699189813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45963.720699189813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45963.720699189813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45963.720699189813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45963.720699189813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45963.720699189813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45963.720699189813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45963.720699189813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45963.720699189813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45963.720699189813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45963.720699189813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45963.720699189813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45963.720699189813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45963.720699189813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45963.720699189813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45963.720699189813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45963.720699189813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45963.720699189813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45963.720699189813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45963.720699189813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45963.720699189813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45963.720699189813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45963.720699189813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45963.720699189813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45963.720699189813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45963.720699189813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45963.720699189813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45963.720699189813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45963.720699189813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45963.720699189813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45963.720699189813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45963.720699189813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45963.720699189813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45963.720699189813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45963.720699189813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45963.720699189813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45963.720699189813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45963.720699189813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45963.720699189813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45963.720699189813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45963.720699189813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45963.720699189813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45963.720699189813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45963.720699189813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45963.720699189813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45963.720699189813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45963.720699189813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45963.720699189813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45963.720699189813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45963.720699189813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45963.720699189813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45963.720699189813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45963.720699189813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45963.720699189813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45963.720699189813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45963.720699189813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45963.720699189813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45963.720699189813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45963.720699189813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45963.720699189813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45963.720699189813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45963.720699189813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45963.720699189813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45963.720699189813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45963.720699189813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45963.720699189813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45963.720699189813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45963.720699189813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45963.720699189813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45963.720699189813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45963.720699189813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45963.720699189813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45963.720699189813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45963.720699189813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45963.720699189813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45963.720699189813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45963.720699189813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45963.720699189813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45963.720699189813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45963.720699189813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45963.720699189813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45963.720699189813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45963.720699189813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45963.720699189813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45963.720699189813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45963.720699189813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45963.720699189813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45963.720699189813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45963.720699189813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45963.720699189813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45963.720699189813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45963.720699189813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45963.720699189813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45963.720699189813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45963.720699189813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45963.720699189813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45963.720699189813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45963.720699189813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45963.720699189813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45963.720699189813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45963.720699189813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45963.720699189813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45963.720699189813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45963.720699189813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45963.720699189813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45963.720699189813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45963.720699189813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45963.720699189813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45963.720699189813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45963.720699189813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45963.720699189813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45963.720699189813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45963.720699189813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45963.720699189813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45963.720699189813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45963.720699189813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45963.720699189813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45963.720699189813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45963.720699189813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45963.720699189813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45963.720699189813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45963.720699189813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45963.720699189813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45963.720699189813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45963.720699189813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45963.720699189813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45963.720699189813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45963.720699189813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45963.720699189813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45963.720699189813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45963.720699189813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45963.720699189813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45963.720699189813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45963.720699189813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45963.720699189813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45963.720699189813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45963.720699189813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45963.720699189813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45963.720699189813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45963.720699189813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45963.720699189813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45963.720699189813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45963.720699189813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45963.720699189813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45963.720699189813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45963.720699189813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45963.720699189813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45963.720699189813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45963.720699189813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45963.720699189813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45963.720699189813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45963.720699189813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45963.720699189813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45963.720699189813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45963.720699189813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45963.720699189813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45963.720699189813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45963.720699189813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45963.720699189813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45963.720699189813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45963.720699189813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45963.720699189813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45963.720699189813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45963.720699189813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45963.720699189813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45963.720699189813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45963.720699189813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45963.720699189813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45963.720699189813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45963.720699189813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45963.720699189813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45963.720699189813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45963.720699189813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45963.720699189813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45963.720699189813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45963.720699189813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45963.720699189813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45963.720699189813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45963.720699189813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45963.720699189813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45963.720699189813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45963.720699189813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45963.720699189813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45963.720699189813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45963.720699189813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45963.720699189813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45963.720699189813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45963.720699189813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45963.720699189813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45963.720699189813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45963.720699189813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45963.720699189813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45963.720699189813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45963.720699189813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45963.720699189813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45963.720699189813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45963.720699189813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45963.720699189813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45963.720699189813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45963.720699189813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45963.720699189813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45963.720699189813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45963.720699189813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45963.720699189813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45963.720699189813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45963.720699189813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45963.720699189813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45963.720699189813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45963.720699189813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45963.720699189813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45963.720699189813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45963.720699189813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45963.720699189813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45963.720699189813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45963.720699189813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45963.720699189813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45963.720699189813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45963.720699189813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45963.720699189813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45963.720699189813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45963.720699189813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45963.720699189813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45963.720699189813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45963.720699189813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45963.720699189813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45963.720699189813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45963.720699189813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45963.720699189813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45963.720699189813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45963.720699189813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45963.720699189813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45963.720699189813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45963.720699189813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45963.720699189813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45963.720699189813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45963.720699189813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45963.720699189813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45963.720699189813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45963.720699189813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45963.720699189813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45963.720699189813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45963.720699189813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45963.720699189813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45963.720699189813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45963.720699189813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45963.720699189813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45963.720699189813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45963.720699189813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45963.720699189813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45963.720699189813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45963.720699189813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45963.720699189813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45963.720699189813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45963.720699189813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45963.720699189813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45963.720699189813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45963.720699189813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45963.720699189813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45963.720699189813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45963.720699189813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45963.720699189813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45963.720699189813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45963.720699189813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45963.720699189813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45963.720699189813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45963.720699189813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45963.720699189813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45963.720699189813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45963.720699189813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45963.720699189813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45963.720699189813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45963.720699189813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45963.720699189813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45963.720699189813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45963.720699189813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45963.720699189813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45963.720699189813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45963.720699189813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45963.720699189813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45963.720699189813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45963.720699189813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45963.720699189813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45963.720699189813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45963.720699189813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45963.720699189813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45963.720699189813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45963.720699189813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45963.720699189813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45963.720699189813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45963.720699189813</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39117</v>
      </c>
      <c r="B2" s="102" t="str">
        <f>IFERROR(VLOOKUP(D2,DB!A:K,11,0),"")</f>
        <v>R6</v>
      </c>
      <c r="C2" s="104">
        <v>1</v>
      </c>
      <c r="D2" s="102" t="s">
        <v>34850</v>
      </c>
      <c r="E2" s="102" t="s">
        <v>39118</v>
      </c>
      <c r="F2" s="106">
        <v>45963.62945601852</v>
      </c>
      <c r="G2" s="76">
        <f ca="1">IFERROR(NOW()-F2,"-")</f>
        <v>9.1243055554514285E-2</v>
      </c>
      <c r="H2" s="106">
        <v>45963.634062500001</v>
      </c>
      <c r="I2" s="102" t="str">
        <f>IFERROR(VLOOKUP(D2,DB!A:F,6,0),"")</f>
        <v>SCECO</v>
      </c>
      <c r="J2" s="169" t="str">
        <f>IFERROR(VLOOKUP(D2,DB!A:G,7,0),"")</f>
        <v>In progress</v>
      </c>
      <c r="K2" s="107" t="s">
        <v>39119</v>
      </c>
      <c r="L2" s="108" t="str">
        <f>IFERROR(VLOOKUP(D2,DB!A:I,9,0),"")</f>
        <v>Latis</v>
      </c>
    </row>
    <row r="3" spans="1:16383" ht="31.5" customHeight="1">
      <c r="A3" s="168" t="s">
        <v>39120</v>
      </c>
      <c r="B3" s="169" t="s">
        <v>5398</v>
      </c>
      <c r="C3" s="170">
        <v>1</v>
      </c>
      <c r="D3" s="169" t="s">
        <v>39121</v>
      </c>
      <c r="E3" s="102" t="s">
        <v>39021</v>
      </c>
      <c r="F3" s="171">
        <v>45963.66202546296</v>
      </c>
      <c r="G3" s="115">
        <f ca="1">IFERROR(NOW()-F3,"-")</f>
        <v>5.8673726853157859E-2</v>
      </c>
      <c r="H3" s="171">
        <v>45963.656076388892</v>
      </c>
      <c r="I3" s="169" t="str">
        <f>IFERROR(VLOOKUP(D3,DB!A:F,6,0),"")</f>
        <v/>
      </c>
      <c r="J3" s="169" t="str">
        <f>IFERROR(VLOOKUP(D3,DB!A:G,7,0),"")</f>
        <v/>
      </c>
      <c r="K3" s="172" t="s">
        <v>39122</v>
      </c>
      <c r="L3" s="173" t="s">
        <v>39123</v>
      </c>
    </row>
    <row r="4" spans="1:16383" ht="31.5" customHeight="1">
      <c r="A4" s="168" t="s">
        <v>39124</v>
      </c>
      <c r="B4" s="169" t="str">
        <f>IFERROR(VLOOKUP(D4,DB!A:K,11,0),"")</f>
        <v>R6</v>
      </c>
      <c r="C4" s="170">
        <v>1</v>
      </c>
      <c r="D4" s="169" t="s">
        <v>34762</v>
      </c>
      <c r="E4" s="102" t="s">
        <v>39021</v>
      </c>
      <c r="F4" s="171">
        <v>45963.663761574076</v>
      </c>
      <c r="G4" s="115">
        <f t="shared" ref="G4:G27" ca="1" si="0">IFERROR(NOW()-F4,"-")</f>
        <v>5.693761573638767E-2</v>
      </c>
      <c r="H4" s="171">
        <v>45963.658148148148</v>
      </c>
      <c r="I4" s="169" t="str">
        <f>IFERROR(VLOOKUP(D4,DB!A:F,6,0),"")</f>
        <v>SCECO</v>
      </c>
      <c r="J4" s="169" t="str">
        <f>IFERROR(VLOOKUP(D4,DB!A:G,7,0),"")</f>
        <v>Vandalized</v>
      </c>
      <c r="K4" s="172" t="s">
        <v>39125</v>
      </c>
      <c r="L4" s="173" t="str">
        <f>IFERROR(VLOOKUP(D4,DB!A:I,9,0),"")</f>
        <v>Latis</v>
      </c>
    </row>
    <row r="5" spans="1:16383" ht="31.5" customHeight="1">
      <c r="A5" s="168" t="s">
        <v>39126</v>
      </c>
      <c r="B5" s="169" t="str">
        <f>IFERROR(VLOOKUP(D5,DB!A:K,11,0),"")</f>
        <v>R6</v>
      </c>
      <c r="C5" s="170">
        <v>1</v>
      </c>
      <c r="D5" s="169" t="s">
        <v>34229</v>
      </c>
      <c r="E5" s="102" t="s">
        <v>39021</v>
      </c>
      <c r="F5" s="171">
        <v>45963.680023148147</v>
      </c>
      <c r="G5" s="115">
        <f t="shared" ca="1" si="0"/>
        <v>4.0676041666301899E-2</v>
      </c>
      <c r="H5" s="171">
        <v>45963.67428240741</v>
      </c>
      <c r="I5" s="169" t="str">
        <f>IFERROR(VLOOKUP(D5,DB!A:F,6,0),"")</f>
        <v>SCECO</v>
      </c>
      <c r="J5" s="169" t="str">
        <f>IFERROR(VLOOKUP(D5,DB!A:G,7,0),"")</f>
        <v>Vandalized</v>
      </c>
      <c r="K5" s="172" t="s">
        <v>39127</v>
      </c>
      <c r="L5" s="173" t="str">
        <f>IFERROR(VLOOKUP(D5,DB!A:I,9,0),"")</f>
        <v>Latis</v>
      </c>
    </row>
    <row r="6" spans="1:16383" ht="31.5" customHeight="1">
      <c r="A6" s="168"/>
      <c r="B6" s="169" t="str">
        <f>IFERROR(VLOOKUP(D6,DB!A:K,11,0),"")</f>
        <v/>
      </c>
      <c r="C6" s="170"/>
      <c r="D6" s="169"/>
      <c r="E6" s="102"/>
      <c r="F6" s="171"/>
      <c r="G6" s="115">
        <f t="shared" ca="1" si="0"/>
        <v>45963.720699189813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45963.720699189813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45963.720699189813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45963.720699189813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45963.720699189813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45963.720699189813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45963.720699189813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45963.720699189813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45963.720699189813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45963.720699189813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45963.720699189813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45963.720699189813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45963.720699189813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45963.720699189813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45963.720699189813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45963.720699189813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45963.720699189813</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45963.720699189813</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45963.720699189813</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45963.720699189813</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45963.720699189813</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45963.720699189813</v>
      </c>
      <c r="H27" s="171"/>
      <c r="I27" s="169" t="str">
        <f>IFERROR(VLOOKUP(D27,DB!A:F,6,0),"")</f>
        <v/>
      </c>
      <c r="J27" s="169" t="str">
        <f>IFERROR(VLOOKUP(D27,DB!A:G,7,0),"")</f>
        <v/>
      </c>
      <c r="K27" s="172"/>
      <c r="L27" s="173" t="str">
        <f>IFERROR(VLOOKUP(D27,DB!A:I,9,0),"")</f>
        <v/>
      </c>
    </row>
    <row r="28" spans="1:12" ht="31.5" customHeight="1">
      <c r="A28" s="103"/>
      <c r="B28" s="102" t="str">
        <f>IFERROR(VLOOKUP(D28,DB!A:K,11,0),"")</f>
        <v/>
      </c>
      <c r="C28" s="104"/>
      <c r="D28" s="102"/>
      <c r="E28" s="105"/>
      <c r="F28" s="106"/>
      <c r="G28" s="76">
        <f ca="1">IFERROR(NOW()-F28,"-")</f>
        <v>45963.720699189813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45963.720699189813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45963.720699189813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45963.720699189813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45963.720699189813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45963.720699189813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45963.720699189813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45963.720699189813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45963.720699189813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45963.720699189813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45963.720699189813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45963.720699189813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45963.720699189813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45963.720699189813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45963.720699189813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45963.720699189813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45963.720699189813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45963.720699189813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45963.720699189813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45963.720699189813</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6:E47 E3:E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2025-11-02T14:17:48Z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