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57" documentId="120_S{2AC9BD13-BADA-5192-A53E-5A8FF88502F6}" xr6:coauthVersionLast="47" xr6:coauthVersionMax="47" xr10:uidLastSave="{51E30FEB-0580-4926-AB07-7035C2C9A02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<sst xmlns="http://schemas.openxmlformats.org/spreadsheetml/2006/main" count="181587" uniqueCount="39207">
  <si>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</si>
  <si>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</si>
  <si>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</si>
  <si>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</si>
  <si>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</si>
  <si>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</si>
  <si>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</si>
  <si>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</si>
  <si>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</si>
  <si>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</si>
  <si>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</si>
  <si>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</si>
  <si>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</si>
  <si>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</si>
  <si>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</si>
  <si>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</si>
  <si>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</si>
  <si>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</si>
  <si>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</si>
  <si>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</si>
  <si>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</si>
  <si>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</si>
  <si>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</si>
  <si>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</si>
  <si>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</si>
  <si>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</si>
  <si>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</si>
  <si>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</si>
  <si>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</si>
  <si>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</si>
  <si>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</si>
  <si>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</si>
  <si>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</si>
  <si>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</si>
  <si>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</si>
  <si>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</si>
  <si>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</si>
  <si>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</si>
  <si>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</si>
  <si>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</si>
  <si>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</si>
  <si>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</si>
  <si>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</si>
  <si>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</si>
  <si>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</si>
  <si>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</si>
  <si>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</si>
  <si>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</si>
  <si>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</si>
  <si>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</si>
  <si>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</si>
  <si>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</si>
  <si>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</si>
  <si>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</si>
  <si>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</si>
  <si>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</si>
  <si>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</si>
  <si>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</si>
  <si>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</si>
  <si>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</si>
  <si>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</si>
  <si>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</si>
  <si>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</si>
  <si>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</si>
  <si>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</si>
  <si>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</si>
  <si>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</si>
  <si>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</si>
  <si>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</si>
  <si>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</si>
  <si>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</si>
  <si>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</si>
  <si>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</si>
  <si>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</si>
  <si>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</si>
  <si>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</si>
  <si>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</si>
  <si>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</si>
  <si>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</si>
  <si>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</si>
  <si>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</si>
  <si>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</si>
  <si>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</si>
  <si>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</si>
  <si>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</si>
  <si>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</si>
  <si>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</si>
  <si>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</si>
  <si>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</si>
  <si>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</si>
  <si>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</si>
  <si>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</si>
  <si>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</si>
  <si>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</si>
  <si>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</si>
  <si>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</si>
  <si>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</si>
  <si>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</si>
  <si>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</si>
  <si>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</si>
  <si>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</si>
  <si>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</si>
  <si>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</si>
  <si>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</si>
  <si>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</si>
  <si>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</si>
  <si>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</si>
  <si>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</si>
  <si>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</si>
  <si>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</si>
  <si>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</si>
  <si>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</si>
  <si>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</si>
  <si>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</si>
  <si>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</si>
  <si>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</si>
  <si>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</si>
  <si>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</si>
  <si>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</si>
  <si>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</si>
  <si>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</si>
  <si>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</si>
  <si>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</si>
  <si>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</si>
  <si>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</si>
  <si>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</si>
  <si>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</si>
  <si>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</si>
  <si>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</si>
  <si>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</si>
  <si>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</si>
  <si>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</si>
  <si>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</si>
  <si>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</si>
  <si>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</si>
  <si>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</si>
  <si>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</si>
  <si>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</si>
  <si>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</si>
  <si>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</si>
  <si>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</si>
  <si>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</si>
  <si>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</si>
  <si>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</si>
  <si>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</si>
  <si>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</si>
  <si>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</si>
  <si>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</si>
  <si>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</si>
  <si>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</si>
  <si>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</si>
  <si>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</si>
  <si>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</si>
  <si>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</si>
  <si>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</si>
  <si>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</si>
  <si>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</si>
  <si>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</si>
  <si>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</si>
  <si>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</si>
  <si>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</si>
  <si>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</si>
  <si>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</si>
  <si>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</si>
  <si>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</si>
  <si>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</si>
  <si>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</si>
  <si>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</si>
  <si>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</si>
  <si>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</si>
  <si>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</si>
  <si>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</si>
  <si>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</si>
  <si>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</si>
  <si>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</si>
  <si>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</si>
  <si>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</si>
  <si>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</si>
  <si>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</si>
  <si>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</si>
  <si>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</si>
  <si>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</si>
  <si>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</si>
  <si>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</si>
  <si>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</si>
  <si>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</si>
  <si>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</si>
  <si>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</si>
  <si>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</si>
  <si>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</si>
  <si>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</si>
  <si>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</si>
  <si>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</si>
  <si>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</si>
  <si>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</si>
  <si>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</si>
  <si>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</si>
  <si>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</si>
  <si>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</si>
  <si>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</si>
  <si>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</si>
  <si>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</si>
  <si>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</si>
  <si>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</si>
  <si>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</si>
  <si>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</si>
  <si>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</si>
  <si>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</si>
  <si>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</si>
  <si>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</si>
  <si>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</si>
  <si>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</si>
  <si>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</si>
  <si>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</si>
  <si>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</si>
  <si>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</si>
  <si>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</si>
  <si>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</si>
  <si>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</si>
  <si>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</si>
  <si>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</si>
  <si>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</si>
  <si>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</si>
  <si>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</si>
  <si>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</si>
  <si>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</si>
  <si>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</si>
  <si>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</si>
  <si>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</si>
  <si>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</si>
  <si>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</si>
  <si>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</si>
  <si>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</si>
  <si>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</si>
  <si>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</si>
  <si>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</si>
  <si>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</si>
  <si>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</si>
  <si>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</si>
  <si>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</si>
  <si>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</si>
  <si>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</si>
  <si>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</si>
  <si>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</si>
  <si>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</si>
  <si>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</si>
  <si>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</si>
  <si>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</si>
  <si>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</si>
  <si>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</si>
  <si>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</si>
  <si>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</si>
  <si>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</si>
  <si>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</si>
  <si>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</si>
  <si>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</si>
  <si>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</si>
  <si>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</si>
  <si>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</si>
  <si>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</si>
  <si>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</si>
  <si>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</si>
  <si>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</si>
  <si>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</si>
  <si>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</si>
  <si>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</si>
  <si>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</si>
  <si>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</si>
  <si>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</si>
  <si>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</si>
  <si>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</si>
  <si>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</si>
  <si>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</si>
  <si>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</si>
  <si>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</si>
  <si>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</si>
  <si>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</si>
  <si>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</si>
  <si>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</si>
  <si>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</si>
  <si>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</si>
  <si>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</si>
  <si>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</si>
  <si>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</si>
  <si>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</si>
  <si>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</si>
  <si>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</si>
  <si>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</si>
  <si>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</si>
  <si>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</si>
  <si>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</si>
  <si>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</si>
  <si>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</si>
  <si>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</si>
  <si>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</si>
  <si>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</si>
  <si>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</si>
  <si>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</si>
  <si>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</si>
  <si>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</si>
  <si>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</si>
  <si>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</si>
  <si>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</si>
  <si>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</si>
  <si>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</si>
  <si>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</si>
  <si>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</si>
  <si>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</si>
  <si>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</si>
  <si>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</si>
  <si>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</si>
  <si>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</si>
  <si>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</si>
  <si>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</si>
  <si>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</si>
  <si>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</si>
  <si>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</si>
  <si>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</si>
  <si>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</si>
  <si>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</si>
  <si>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</si>
  <si>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</si>
  <si>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</si>
  <si>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</si>
  <si>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</si>
  <si>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</si>
  <si>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</si>
  <si>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</si>
  <si>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</si>
  <si>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</si>
  <si>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</si>
  <si>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</si>
  <si>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</si>
  <si>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</si>
  <si>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</si>
  <si>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</si>
  <si>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</si>
  <si>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</si>
  <si>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</si>
  <si>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</si>
  <si>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</si>
  <si>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</si>
  <si>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</si>
  <si>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</si>
  <si>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</si>
  <si>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</si>
  <si>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</si>
  <si>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</si>
  <si>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</si>
  <si>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</si>
  <si>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</si>
  <si>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</si>
  <si>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</si>
  <si>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</si>
  <si>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</si>
  <si>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</si>
  <si>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</si>
  <si>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</si>
  <si>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</si>
  <si>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</si>
  <si>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</si>
  <si>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</si>
  <si>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</si>
  <si>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</si>
  <si>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</si>
  <si>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</si>
  <si>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</si>
  <si>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</si>
  <si>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</si>
  <si>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</si>
  <si>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</si>
  <si>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</si>
  <si>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</si>
  <si>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</si>
  <si>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</si>
  <si>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</si>
  <si>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</si>
  <si>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</si>
  <si>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</si>
  <si>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</si>
  <si>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</si>
  <si>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</si>
  <si>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</si>
  <si>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</si>
  <si>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</si>
  <si>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</si>
  <si>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</si>
  <si>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</si>
  <si>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</si>
  <si>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</si>
  <si>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</si>
  <si>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</si>
  <si>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</si>
  <si>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</si>
  <si>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</si>
  <si>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</si>
  <si>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</si>
  <si>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</si>
  <si>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</si>
  <si>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</si>
  <si>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</si>
  <si>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</si>
  <si>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</si>
  <si>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</si>
  <si>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</si>
  <si>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</si>
  <si>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</si>
  <si>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</si>
  <si>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</si>
  <si>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</si>
  <si>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</si>
  <si>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</si>
  <si>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</si>
  <si>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</si>
  <si>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</si>
  <si>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</si>
  <si>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</si>
  <si>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</si>
  <si>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</si>
  <si>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</si>
  <si>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</si>
  <si>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</si>
  <si>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</si>
  <si>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</si>
  <si>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</si>
  <si>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</si>
  <si>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</si>
  <si>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</si>
  <si>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</si>
  <si>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</si>
  <si>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</si>
  <si>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</si>
  <si>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</si>
  <si>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</si>
  <si>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</si>
  <si>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</si>
  <si>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</si>
  <si>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</si>
  <si>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</si>
  <si>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</si>
  <si>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</si>
  <si>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</si>
  <si>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</si>
  <si>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</si>
  <si>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</si>
  <si>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</si>
  <si>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</si>
  <si>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</si>
  <si>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</si>
  <si>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</si>
  <si>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</si>
  <si>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</si>
  <si>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</si>
  <si>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</si>
  <si>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</si>
  <si>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</si>
  <si>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</si>
  <si>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</si>
  <si>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</si>
  <si>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</si>
  <si>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</si>
  <si>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</si>
  <si>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</si>
  <si>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</si>
  <si>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</si>
  <si>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</si>
  <si>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</si>
  <si>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</si>
  <si>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</si>
  <si>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</si>
  <si>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</si>
  <si>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</si>
  <si>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</si>
  <si>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</si>
  <si>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</si>
  <si>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</si>
  <si>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</si>
  <si>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</si>
  <si>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</si>
  <si>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</si>
  <si>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</si>
  <si>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</si>
  <si>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</si>
  <si>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</si>
  <si>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</si>
  <si>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</si>
  <si>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</si>
  <si>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</si>
  <si>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</si>
  <si>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</si>
  <si>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</si>
  <si>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</si>
  <si>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</si>
  <si>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</si>
  <si>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</si>
  <si>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</si>
  <si>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</si>
  <si>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</si>
  <si>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</si>
  <si>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</si>
  <si>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</si>
  <si>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</si>
  <si>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</si>
  <si>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</si>
  <si>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</si>
  <si>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</si>
  <si>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</si>
  <si>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</si>
  <si>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</si>
  <si>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</si>
  <si>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</si>
  <si>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</si>
  <si>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</si>
  <si>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</si>
  <si>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</si>
  <si>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</si>
  <si>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</si>
  <si>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</si>
  <si>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</si>
  <si>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</si>
  <si>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</si>
  <si>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</si>
  <si>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</si>
  <si>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</si>
  <si>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</si>
  <si>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</si>
  <si>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</si>
  <si>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</si>
  <si>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</si>
  <si>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</si>
  <si>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</si>
  <si>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</si>
  <si>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</si>
  <si>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</si>
  <si>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</si>
  <si>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</si>
  <si>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</si>
  <si>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</si>
  <si>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</si>
  <si>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</si>
  <si>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</si>
  <si>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</si>
  <si>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</si>
  <si>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</si>
  <si>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</si>
  <si>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</si>
  <si>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</si>
  <si>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</si>
  <si>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</si>
  <si>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</si>
  <si>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</si>
  <si>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</si>
  <si>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</si>
  <si>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</si>
  <si>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</si>
  <si>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</si>
  <si>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</si>
  <si>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</si>
  <si>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</si>
  <si>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</si>
  <si>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</si>
  <si>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</si>
  <si>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</si>
  <si>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</si>
  <si>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</si>
  <si>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</si>
  <si>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</si>
  <si>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</si>
  <si>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</si>
  <si>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</si>
  <si>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</si>
  <si>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</si>
  <si>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</si>
  <si>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</si>
  <si>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</si>
  <si>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</si>
  <si>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</si>
  <si>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</si>
  <si>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</si>
  <si>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</si>
  <si>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</si>
  <si>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</si>
  <si>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</si>
  <si>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</si>
  <si>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</si>
  <si>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</si>
  <si>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</si>
  <si>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</si>
  <si>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</si>
  <si>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</si>
  <si>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</si>
  <si>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</si>
  <si>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</si>
  <si>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</si>
  <si>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</si>
  <si>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</si>
  <si>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</si>
  <si>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</si>
  <si>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</si>
  <si>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</si>
  <si>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</si>
  <si>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</si>
  <si>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</si>
  <si>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</si>
  <si>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</si>
  <si>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</si>
  <si>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</si>
  <si>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</si>
  <si>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</si>
  <si>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</si>
  <si>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</si>
  <si>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</si>
  <si>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</si>
  <si>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</si>
  <si>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</si>
  <si>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</si>
  <si>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</si>
  <si>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</si>
  <si>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</si>
  <si>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</si>
  <si>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</si>
  <si>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</si>
  <si>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</si>
  <si>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</si>
  <si>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</si>
  <si>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</si>
  <si>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</si>
  <si>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</si>
  <si>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</si>
  <si>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</si>
  <si>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</si>
  <si>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</si>
  <si>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</si>
  <si>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</si>
  <si>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</si>
  <si>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</si>
  <si>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</si>
  <si>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</si>
  <si>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</si>
  <si>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</si>
  <si>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</si>
  <si>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</si>
  <si>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</si>
  <si>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</si>
  <si>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</si>
  <si>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</si>
  <si>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</si>
  <si>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</si>
  <si>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</si>
  <si>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</si>
  <si>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</si>
  <si>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</si>
  <si>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</si>
  <si>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</si>
  <si>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</si>
  <si>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</si>
  <si>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</si>
  <si>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</si>
  <si>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</si>
  <si>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</si>
  <si>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</si>
  <si>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</si>
  <si>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</si>
  <si>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</si>
  <si>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</si>
  <si>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</si>
  <si>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</si>
  <si>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</si>
  <si>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</si>
  <si>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</si>
  <si>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</si>
  <si>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</si>
  <si>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</si>
  <si>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</si>
  <si>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</si>
  <si>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</si>
  <si>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</si>
  <si>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</si>
  <si>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</si>
  <si>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</si>
  <si>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</si>
  <si>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</si>
  <si>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</si>
  <si>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</si>
  <si>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</si>
  <si>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</si>
  <si>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</si>
  <si>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</si>
  <si>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</si>
  <si>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</si>
  <si>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</si>
  <si>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</si>
  <si>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</si>
  <si>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</si>
  <si>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</si>
  <si>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</si>
  <si>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</si>
  <si>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</si>
  <si>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</si>
  <si>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</si>
  <si>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</si>
  <si>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</si>
  <si>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</si>
  <si>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</si>
  <si>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</si>
  <si>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</si>
  <si>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</si>
  <si>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</si>
  <si>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</si>
  <si>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</si>
  <si>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</si>
  <si>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</si>
  <si>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</si>
  <si>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</si>
  <si>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</si>
  <si>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</si>
  <si>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</si>
  <si>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</si>
  <si>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</si>
  <si>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</si>
  <si>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</si>
  <si>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</si>
  <si>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</si>
  <si>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</si>
  <si>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</si>
  <si>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</si>
  <si>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</si>
  <si>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</si>
  <si>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</si>
  <si>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</si>
  <si>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</si>
  <si>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</si>
  <si>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</si>
  <si>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</si>
  <si>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</si>
  <si>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</si>
  <si>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</si>
  <si>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</si>
  <si>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</si>
  <si>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</si>
  <si>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</si>
  <si>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</si>
  <si>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</si>
  <si>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</si>
  <si>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</si>
  <si>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</si>
  <si>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</si>
  <si>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</si>
  <si>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</si>
  <si>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</si>
  <si>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</si>
  <si>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</si>
  <si>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</si>
  <si>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</si>
  <si>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</si>
  <si>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</si>
  <si>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</si>
  <si>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</si>
  <si>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</si>
  <si>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</si>
  <si>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</si>
  <si>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</si>
  <si>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</si>
  <si>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</si>
  <si>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</si>
  <si>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</si>
  <si>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</si>
  <si>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</si>
  <si>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</si>
  <si>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</si>
  <si>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</si>
  <si>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</si>
  <si>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</si>
  <si>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</si>
  <si>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</si>
  <si>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</si>
  <si>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</si>
  <si>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</si>
  <si>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</si>
  <si>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</si>
  <si>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</si>
  <si>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</si>
  <si>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</si>
  <si>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</si>
  <si>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</si>
  <si>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</si>
  <si>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</si>
  <si>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</si>
  <si>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</si>
  <si>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</si>
  <si>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</si>
  <si>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</si>
  <si>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</si>
  <si>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</si>
  <si>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</si>
  <si>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</si>
  <si>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</si>
  <si>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</si>
  <si>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</si>
  <si>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</si>
  <si>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</si>
  <si>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</si>
  <si>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</si>
  <si>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</si>
  <si>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</si>
  <si>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</si>
  <si>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</si>
  <si>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</si>
  <si>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</si>
  <si>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</si>
  <si>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</si>
  <si>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</si>
  <si>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</si>
  <si>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</si>
  <si>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</si>
  <si>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</si>
  <si>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</si>
  <si>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</si>
  <si>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</si>
  <si>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</si>
  <si>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</si>
  <si>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</si>
  <si>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</si>
  <si>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</si>
  <si>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</si>
  <si>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</si>
  <si>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</si>
  <si>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</si>
  <si>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</si>
  <si>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</si>
  <si>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</si>
  <si>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</si>
  <si>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</si>
  <si>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</si>
  <si>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</si>
  <si>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</si>
  <si>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</si>
  <si>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</si>
  <si>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</si>
  <si>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</si>
  <si>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</si>
  <si>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</si>
  <si>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</si>
  <si>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</si>
  <si>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</si>
  <si>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</si>
  <si>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</si>
  <si>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</si>
  <si>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</si>
  <si>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</si>
  <si>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</si>
  <si>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</si>
  <si>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</si>
  <si>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</si>
  <si>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</si>
  <si>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</si>
  <si>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</si>
  <si>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</si>
  <si>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</si>
  <si>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</si>
  <si>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</si>
  <si>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</si>
  <si>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</si>
  <si>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</si>
  <si>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</si>
  <si>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</si>
  <si>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</si>
  <si>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</si>
  <si>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</si>
  <si>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</si>
  <si>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</si>
  <si>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</si>
  <si>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</si>
  <si>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</si>
  <si>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</si>
  <si>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</si>
  <si>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</si>
  <si>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</si>
  <si>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</si>
  <si>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</si>
  <si>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</si>
  <si>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</si>
  <si>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</si>
  <si>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</si>
  <si>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</si>
  <si>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</si>
  <si>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</si>
  <si>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</si>
  <si>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</si>
  <si>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</si>
  <si>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</si>
  <si>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</si>
  <si>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</si>
  <si>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</si>
  <si>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</si>
  <si>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</si>
  <si>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</si>
  <si>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</si>
  <si>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</si>
  <si>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</si>
  <si>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</si>
  <si>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</si>
  <si>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</si>
  <si>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</si>
  <si>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</si>
  <si>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</si>
  <si>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</si>
  <si>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</si>
  <si>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</si>
  <si>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</si>
  <si>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</si>
  <si>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</si>
  <si>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</si>
  <si>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</si>
  <si>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</si>
  <si>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</si>
  <si>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</si>
  <si>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</si>
  <si>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</si>
  <si>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</si>
  <si>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</si>
  <si>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</si>
  <si>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</si>
  <si>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</si>
  <si>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</si>
  <si>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</si>
  <si>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</si>
  <si>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</si>
  <si>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</si>
  <si>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</si>
  <si>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</si>
  <si>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</si>
  <si>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</si>
  <si>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</si>
  <si>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</si>
  <si>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</si>
  <si>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</si>
  <si>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</si>
  <si>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</si>
  <si>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</si>
  <si>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</si>
  <si>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</si>
  <si>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</si>
  <si>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</si>
  <si>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</si>
  <si>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</si>
  <si>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</si>
  <si>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</si>
  <si>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</si>
  <si>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</si>
  <si>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</si>
  <si>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</si>
  <si>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</si>
  <si>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</si>
  <si>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</si>
  <si>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</si>
  <si>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</si>
  <si>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</si>
  <si>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</si>
  <si>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</si>
  <si>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</si>
  <si>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</si>
  <si>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</si>
  <si>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</si>
  <si>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</si>
  <si>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</si>
  <si>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</si>
  <si>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</si>
  <si>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</si>
  <si>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</si>
  <si>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</si>
  <si>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</si>
  <si>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</si>
  <si>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</si>
  <si>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</si>
  <si>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</si>
  <si>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</si>
  <si>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</si>
  <si>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</si>
  <si>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</si>
  <si>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</si>
  <si>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</si>
  <si>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</si>
  <si>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</si>
  <si>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</si>
  <si>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</si>
  <si>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</si>
  <si>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</si>
  <si>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</si>
  <si>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</si>
  <si>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</si>
  <si>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</si>
  <si>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</si>
  <si>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</si>
  <si>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</si>
  <si>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</si>
  <si>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</si>
  <si>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</si>
  <si>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</si>
  <si>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</si>
  <si>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</si>
  <si>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</si>
  <si>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</si>
  <si>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</si>
  <si>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</si>
  <si>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</si>
  <si>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</si>
  <si>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</si>
  <si>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</si>
  <si>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</si>
  <si>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</si>
  <si>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</si>
  <si>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</si>
  <si>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</si>
  <si>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</si>
  <si>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</si>
  <si>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</si>
  <si>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</si>
  <si>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</si>
  <si>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</si>
  <si>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</si>
  <si>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</si>
  <si>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</si>
  <si>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</si>
  <si>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</si>
  <si>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</si>
  <si>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</si>
  <si>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</si>
  <si>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</si>
  <si>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</si>
  <si>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</si>
  <si>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</si>
  <si>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</si>
  <si>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</si>
  <si>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</si>
  <si>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</si>
  <si>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</si>
  <si>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</si>
  <si>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</si>
  <si>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</si>
  <si>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</si>
  <si>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</si>
  <si>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</si>
  <si>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</si>
  <si>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</si>
  <si>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</si>
  <si>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</si>
  <si>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</si>
  <si>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</si>
  <si>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</si>
  <si>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</si>
  <si>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</si>
  <si>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</si>
  <si>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</si>
  <si>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</si>
  <si>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</si>
  <si>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</si>
  <si>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</si>
  <si>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</si>
  <si>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</si>
  <si>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</si>
  <si>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</si>
  <si>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</si>
  <si>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</si>
  <si>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</si>
  <si>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</si>
  <si>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</si>
  <si>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</si>
  <si>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</si>
  <si>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</si>
  <si>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</si>
  <si>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</si>
  <si>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</si>
  <si>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</si>
  <si>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</si>
  <si>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</si>
  <si>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</si>
  <si>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</si>
  <si>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</si>
  <si>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</si>
  <si>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</si>
  <si>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</si>
  <si>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</si>
  <si>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</si>
  <si>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</si>
  <si>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</si>
  <si>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</si>
  <si>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</si>
  <si>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</si>
  <si>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</si>
  <si>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</si>
  <si>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</si>
  <si>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</si>
  <si>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</si>
  <si>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</si>
  <si>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</si>
  <si>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</si>
  <si>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</si>
  <si>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</si>
  <si>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</si>
  <si>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</si>
  <si>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</si>
  <si>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</si>
  <si>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</si>
  <si>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</si>
  <si>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</si>
  <si>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</si>
  <si>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</si>
  <si>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</si>
  <si>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</si>
  <si>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</si>
  <si>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</si>
  <si>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</si>
  <si>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</si>
  <si>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</si>
  <si>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</si>
  <si>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</si>
  <si>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</si>
  <si>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</si>
  <si>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</si>
  <si>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</si>
  <si>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</si>
  <si>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</si>
  <si>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</si>
  <si>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</si>
  <si>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</si>
  <si>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</si>
  <si>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</si>
  <si>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</si>
  <si>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</si>
  <si>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</si>
  <si>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</si>
  <si>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</si>
  <si>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</si>
  <si>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</si>
  <si>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</si>
  <si>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</si>
  <si>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</si>
  <si>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</si>
  <si>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</si>
  <si>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</si>
  <si>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</si>
  <si>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</si>
  <si>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</si>
  <si>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</si>
  <si>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</si>
  <si>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</si>
  <si>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</si>
  <si>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</si>
  <si>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</si>
  <si>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</si>
  <si>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</si>
  <si>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</si>
  <si>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</si>
  <si>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</si>
  <si>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</si>
  <si>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</si>
  <si>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</si>
  <si>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</si>
  <si>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</si>
  <si>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</si>
  <si>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</si>
  <si>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</si>
  <si>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</si>
  <si>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</si>
  <si>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</si>
  <si>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</si>
  <si>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</si>
  <si>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</si>
  <si>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</si>
  <si>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</si>
  <si>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</si>
  <si>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</si>
  <si>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</si>
  <si>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</si>
  <si>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</si>
  <si>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</si>
  <si>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</si>
  <si>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</si>
  <si>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</si>
  <si>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</si>
  <si>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</si>
  <si>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</si>
  <si>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</si>
  <si>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</si>
  <si>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</si>
  <si>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</si>
  <si>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</si>
  <si>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</si>
  <si>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</si>
  <si>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</si>
  <si>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</si>
  <si>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</si>
  <si>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</si>
  <si>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</si>
  <si>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</si>
  <si>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</si>
  <si>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</si>
  <si>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</si>
  <si>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</si>
  <si>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</si>
  <si>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</si>
  <si>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</si>
  <si>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</si>
  <si>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</si>
  <si>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</si>
  <si>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</si>
  <si>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</si>
  <si>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</si>
  <si>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</si>
  <si>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</si>
  <si>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</si>
  <si>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</si>
  <si>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</si>
  <si>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</si>
  <si>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</si>
  <si>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</si>
  <si>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</si>
  <si>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</si>
  <si>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</si>
  <si>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</si>
  <si>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</si>
  <si>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</si>
  <si>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</si>
  <si>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</si>
  <si>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</si>
  <si>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</si>
  <si>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</si>
  <si>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</si>
  <si>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</si>
  <si>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</si>
  <si>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</si>
  <si>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</si>
  <si>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</si>
  <si>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</si>
  <si>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</si>
  <si>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</si>
  <si>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</si>
  <si>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</si>
  <si>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</si>
  <si>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</si>
  <si>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</si>
  <si>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</si>
  <si>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</si>
  <si>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</si>
  <si>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</si>
  <si>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</si>
  <si>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</si>
  <si>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</si>
  <si>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</si>
  <si>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</si>
  <si>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</si>
  <si>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</si>
  <si>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</si>
  <si>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</si>
  <si>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</si>
  <si>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</si>
  <si>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</si>
  <si>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</si>
  <si>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</si>
  <si>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</si>
  <si>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</si>
  <si>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</si>
  <si>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</si>
  <si>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</si>
  <si>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</si>
  <si>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</si>
  <si>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</si>
  <si>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</si>
  <si>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</si>
  <si>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</si>
  <si>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</si>
  <si>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</si>
  <si>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</si>
  <si>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</si>
  <si>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</si>
  <si>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</si>
  <si>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</si>
  <si>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</si>
  <si>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</si>
  <si>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</si>
  <si>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</si>
  <si>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</si>
  <si>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</si>
  <si>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</si>
  <si>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</si>
  <si>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</si>
  <si>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</si>
  <si>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</si>
  <si>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</si>
  <si>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</si>
  <si>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</si>
  <si>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</si>
  <si>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</si>
  <si>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</si>
  <si>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</si>
  <si>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</si>
  <si>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</si>
  <si>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</si>
  <si>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</si>
  <si>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</si>
  <si>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</si>
  <si>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</si>
  <si>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</si>
  <si>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</si>
  <si>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</si>
  <si>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</si>
  <si>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</si>
  <si>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</si>
  <si>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</si>
  <si>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</si>
  <si>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</si>
  <si>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</si>
  <si>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</si>
  <si>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</si>
  <si>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</si>
  <si>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</si>
  <si>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</si>
  <si>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</si>
  <si>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</si>
  <si>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</si>
  <si>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</si>
  <si>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</si>
  <si>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</si>
  <si>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</si>
  <si>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</si>
  <si>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</si>
  <si>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</si>
  <si>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</si>
  <si>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</si>
  <si>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</si>
  <si>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</si>
  <si>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</si>
  <si>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</si>
  <si>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</si>
  <si>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</si>
  <si>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</si>
  <si>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</si>
  <si>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</si>
  <si>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</si>
  <si>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</si>
  <si>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</si>
  <si>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</si>
  <si>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</si>
  <si>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</si>
  <si>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</si>
  <si>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</si>
  <si>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</si>
  <si>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</si>
  <si>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</si>
  <si>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</si>
  <si>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</si>
  <si>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</si>
  <si>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</si>
  <si>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</si>
  <si>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</si>
  <si>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</si>
  <si>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</si>
  <si>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</si>
  <si>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</si>
  <si>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</si>
  <si>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</si>
  <si>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</si>
  <si>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</si>
  <si>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</si>
  <si>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</si>
  <si>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</si>
  <si>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</si>
  <si>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</si>
  <si>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</si>
  <si>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</si>
  <si>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</si>
  <si>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</si>
  <si>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</si>
  <si>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</si>
  <si>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</si>
  <si>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</si>
  <si>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</si>
  <si>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</si>
  <si>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</si>
  <si>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</si>
  <si>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</si>
  <si>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</si>
  <si>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</si>
  <si>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</si>
  <si>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</si>
  <si>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</si>
  <si>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</si>
  <si>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</si>
  <si>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</si>
  <si>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</si>
  <si>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</si>
  <si>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</si>
  <si>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</si>
  <si>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</si>
  <si>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</si>
  <si>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</si>
  <si>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</si>
  <si>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</si>
  <si>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</si>
  <si>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</si>
  <si>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</si>
  <si>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</si>
  <si>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</si>
  <si>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</si>
  <si>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</si>
  <si>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</si>
  <si>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</si>
  <si>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</si>
  <si>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</si>
  <si>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</si>
  <si>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</si>
  <si>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</si>
  <si>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</si>
  <si>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</si>
  <si>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</si>
  <si>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</si>
  <si>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</si>
  <si>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</si>
  <si>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</si>
  <si>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</si>
  <si>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</si>
  <si>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</si>
  <si>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</si>
  <si>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</si>
  <si>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</si>
  <si>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</si>
  <si>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</si>
  <si>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</si>
  <si>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</si>
  <si>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</si>
  <si>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</si>
  <si>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</si>
  <si>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</si>
  <si>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</si>
  <si>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</si>
  <si>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</si>
  <si>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</si>
  <si>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</si>
  <si>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</si>
  <si>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</si>
  <si>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</si>
  <si>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</si>
  <si>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</si>
  <si>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</si>
  <si>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</si>
  <si>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</si>
  <si>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</si>
  <si>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</si>
  <si>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</si>
  <si>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</si>
  <si>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</si>
  <si>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</si>
  <si>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</si>
  <si>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</si>
  <si>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</si>
  <si>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</si>
  <si>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</si>
  <si>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</si>
  <si>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</si>
  <si>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</si>
  <si>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</si>
  <si>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</si>
  <si>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</si>
  <si>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</si>
  <si>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</si>
  <si>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</si>
  <si>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</si>
  <si>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</si>
  <si>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</si>
  <si>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</si>
  <si>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</si>
  <si>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</si>
  <si>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</si>
  <si>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</si>
  <si>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</si>
  <si>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</si>
  <si>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</si>
  <si>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</si>
  <si>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</si>
  <si>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</si>
  <si>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</si>
  <si>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</si>
  <si>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</si>
  <si>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</si>
  <si>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</si>
  <si>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</si>
  <si>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</si>
  <si>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</si>
  <si>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</si>
  <si>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</si>
  <si>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</si>
  <si>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</si>
  <si>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</si>
  <si>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</si>
  <si>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</si>
  <si>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</si>
  <si>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</si>
  <si>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</si>
  <si>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</si>
  <si>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</si>
  <si>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</si>
  <si>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</si>
  <si>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</si>
  <si>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</si>
  <si>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</si>
  <si>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</si>
  <si>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</si>
  <si>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</si>
  <si>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</si>
  <si>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</si>
  <si>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</si>
  <si>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</si>
  <si>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</si>
  <si>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</si>
  <si>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</si>
  <si>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</si>
  <si>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</si>
  <si>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</si>
  <si>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</si>
  <si>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</si>
  <si>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</si>
  <si>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</si>
  <si>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</si>
  <si>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</si>
  <si>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</si>
  <si>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</si>
  <si>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</si>
  <si>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</si>
  <si>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</si>
  <si>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</si>
  <si>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</si>
  <si>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</si>
  <si>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</si>
  <si>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</si>
  <si>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</si>
  <si>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</si>
  <si>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</si>
  <si>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</si>
  <si>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</si>
  <si>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</si>
  <si>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</si>
  <si>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</si>
  <si>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</si>
  <si>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</si>
  <si>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</si>
  <si>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</si>
  <si>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</si>
  <si>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</si>
  <si>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</si>
  <si>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</si>
  <si>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</si>
  <si>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</si>
  <si>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</si>
  <si>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</si>
  <si>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</si>
  <si>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</si>
  <si>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</si>
  <si>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</si>
  <si>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</si>
  <si>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</si>
  <si>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</si>
  <si>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</si>
  <si>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</si>
  <si>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</si>
  <si>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</si>
  <si>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</si>
  <si>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</si>
  <si>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</si>
  <si>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</si>
  <si>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</si>
  <si>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</si>
  <si>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</si>
  <si>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</si>
  <si>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</si>
  <si>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</si>
  <si>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</si>
  <si>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</si>
  <si>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</si>
  <si>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</si>
  <si>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</si>
  <si>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</si>
  <si>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</si>
  <si>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</si>
  <si>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</si>
  <si>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</si>
  <si>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</si>
  <si>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</si>
  <si>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</si>
  <si>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</si>
  <si>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</si>
  <si>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</si>
  <si>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</si>
  <si>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</si>
  <si>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</si>
  <si>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</si>
  <si>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</si>
  <si>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</si>
  <si>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</si>
  <si>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</si>
  <si>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</si>
  <si>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</si>
  <si>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</si>
  <si>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</si>
  <si>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</si>
  <si>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</si>
  <si>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</si>
  <si>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</si>
  <si>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</si>
  <si>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</si>
  <si>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</si>
  <si>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</si>
  <si>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</si>
  <si>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</si>
  <si>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</si>
  <si>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</si>
  <si>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</si>
  <si>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</si>
  <si>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</si>
  <si>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</si>
  <si>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</si>
  <si>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</si>
  <si>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</si>
  <si>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</si>
  <si>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</si>
  <si>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</si>
  <si>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</si>
  <si>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</si>
  <si>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</si>
  <si>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</si>
  <si>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</si>
  <si>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</si>
  <si>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</si>
  <si>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</si>
  <si>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</si>
  <si>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</si>
  <si>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</si>
  <si>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</si>
  <si>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</si>
  <si>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</si>
  <si>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</si>
  <si>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</si>
  <si>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</si>
  <si>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</si>
  <si>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</si>
  <si>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</si>
  <si>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</si>
  <si>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</si>
  <si>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</si>
  <si>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</si>
  <si>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</si>
  <si>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</si>
  <si>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</si>
  <si>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</si>
  <si>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</si>
  <si>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</si>
  <si>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</si>
  <si>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</si>
  <si>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</si>
  <si>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</si>
  <si>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</si>
  <si>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</si>
  <si>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</si>
  <si>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</si>
  <si>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</si>
  <si>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</si>
  <si>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</si>
  <si>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</si>
  <si>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</si>
  <si>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</si>
  <si>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</si>
  <si>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</si>
  <si>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</si>
  <si>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</si>
  <si>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</si>
  <si>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</si>
  <si>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</si>
  <si>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</si>
  <si>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</si>
  <si>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</si>
  <si>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</si>
  <si>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</si>
  <si>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</si>
  <si>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</si>
  <si>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</si>
  <si>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</si>
  <si>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</si>
  <si>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</si>
  <si>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</si>
  <si>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</si>
  <si>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</si>
  <si>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</si>
  <si>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</si>
  <si>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</si>
  <si>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</si>
  <si>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</si>
  <si>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</si>
  <si>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</si>
  <si>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</si>
  <si>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</si>
  <si>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</si>
  <si>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</si>
  <si>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</si>
  <si>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</si>
  <si>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</si>
  <si>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</si>
  <si>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</si>
  <si>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</si>
  <si>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</si>
  <si>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</si>
  <si>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</si>
  <si>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</si>
  <si>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</si>
  <si>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</si>
  <si>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</si>
  <si>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</si>
  <si>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</si>
  <si>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</si>
  <si>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</si>
  <si>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</si>
  <si>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</si>
  <si>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</si>
  <si>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</si>
  <si>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</si>
  <si>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</si>
  <si>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</si>
  <si>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</si>
  <si>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</si>
  <si>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</si>
  <si>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</si>
  <si>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</si>
  <si>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</si>
  <si>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</si>
  <si>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</si>
  <si>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</si>
  <si>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</si>
  <si>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</si>
  <si>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</si>
  <si>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</si>
  <si>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</si>
  <si>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</si>
  <si>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</si>
  <si>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</si>
  <si>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</si>
  <si>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</si>
  <si>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</si>
  <si>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</si>
  <si>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</si>
  <si>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</si>
  <si>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</si>
  <si>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</si>
  <si>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</si>
  <si>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</si>
  <si>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</si>
  <si>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</si>
  <si>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</si>
  <si>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</si>
  <si>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</si>
  <si>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</si>
  <si>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</si>
  <si>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</si>
  <si>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</si>
  <si>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</si>
  <si>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</si>
  <si>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</si>
  <si>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</si>
  <si>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</si>
  <si>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</si>
  <si>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</si>
  <si>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</si>
  <si>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</si>
  <si>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</si>
  <si>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</si>
  <si>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</si>
  <si>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</si>
  <si>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</si>
  <si>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</si>
  <si>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</si>
  <si>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</si>
  <si>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</si>
  <si>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</si>
  <si>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</si>
  <si>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</si>
  <si>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</si>
  <si>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</si>
  <si>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</si>
  <si>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</si>
  <si>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</si>
  <si>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</si>
  <si>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</si>
  <si>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</si>
  <si>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</si>
  <si>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</si>
  <si>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</si>
  <si>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</si>
  <si>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</si>
  <si>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</si>
  <si>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</si>
  <si>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</si>
  <si>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</si>
  <si>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</si>
  <si>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</si>
  <si>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</si>
  <si>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</si>
  <si>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</si>
  <si>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</si>
  <si>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</si>
  <si>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</si>
  <si>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</si>
  <si>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</si>
  <si>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</si>
  <si>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</si>
  <si>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</si>
  <si>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</si>
  <si>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</si>
  <si>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</si>
  <si>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</si>
  <si>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</si>
  <si>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</si>
  <si>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</si>
  <si>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</si>
  <si>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</si>
  <si>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</si>
  <si>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</si>
  <si>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</si>
  <si>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</si>
  <si>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</si>
  <si>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</si>
  <si>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</si>
  <si>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</si>
  <si>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</si>
  <si>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</si>
  <si>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</si>
  <si>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</si>
  <si>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</si>
  <si>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</si>
  <si>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</si>
  <si>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</si>
  <si>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</si>
  <si>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</si>
  <si>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</si>
  <si>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</si>
  <si>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</si>
  <si>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</si>
  <si>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</si>
  <si>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</si>
  <si>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</si>
  <si>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</si>
  <si>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</si>
  <si>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</si>
  <si>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</si>
  <si>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</si>
  <si>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</si>
  <si>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</si>
  <si>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</si>
  <si>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</si>
  <si>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</si>
  <si>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</si>
  <si>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</si>
  <si>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</si>
  <si>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</si>
  <si>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</si>
  <si>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</si>
  <si>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</si>
  <si>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</si>
  <si>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</si>
  <si>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</si>
  <si>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</si>
  <si>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</si>
  <si>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</si>
  <si>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</si>
  <si>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</si>
  <si>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</si>
  <si>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</si>
  <si>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</si>
  <si>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</si>
  <si>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</si>
  <si>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</si>
  <si>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</si>
  <si>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</si>
  <si>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</si>
  <si>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</si>
  <si>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</si>
  <si>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</si>
  <si>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</si>
  <si>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</si>
  <si>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</si>
  <si>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</si>
  <si>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</si>
  <si>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</si>
  <si>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</si>
  <si>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</si>
  <si>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</si>
  <si>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</si>
  <si>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</si>
  <si>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</si>
  <si>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</si>
  <si>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</si>
  <si>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</si>
  <si>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</si>
  <si>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</si>
  <si>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</si>
  <si>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</si>
  <si>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</si>
  <si>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</si>
  <si>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</si>
  <si>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</si>
  <si>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</si>
  <si>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</si>
  <si>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</si>
  <si>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</si>
  <si>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</si>
  <si>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</si>
  <si>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</si>
  <si>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</si>
  <si>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</si>
  <si>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</si>
  <si>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</si>
  <si>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</si>
  <si>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</si>
  <si>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</si>
  <si>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</si>
  <si>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</si>
  <si>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</si>
  <si>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</si>
  <si>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</si>
  <si>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</si>
  <si>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</si>
  <si>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</si>
  <si>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</si>
  <si>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</si>
  <si>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</si>
  <si>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</si>
  <si>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</si>
  <si>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</si>
  <si>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</si>
  <si>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</si>
  <si>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</si>
  <si>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</si>
  <si>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</si>
  <si>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</si>
  <si>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</si>
  <si>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</si>
  <si>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</si>
  <si>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</si>
  <si>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</si>
  <si>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</si>
  <si>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</si>
  <si>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</si>
  <si>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</si>
  <si>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</si>
  <si>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</si>
  <si>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</si>
  <si>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</si>
  <si>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</si>
  <si>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</si>
  <si>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</si>
  <si>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</si>
  <si>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</si>
  <si>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</si>
  <si>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</si>
  <si>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</si>
  <si>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</si>
  <si>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</si>
  <si>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</si>
  <si>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</si>
  <si>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</si>
  <si>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</si>
  <si>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</si>
  <si>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</si>
  <si>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</si>
  <si>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</si>
  <si>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</si>
  <si>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</si>
  <si>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</si>
  <si>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</si>
  <si>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</si>
  <si>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</si>
  <si>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</si>
  <si>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</si>
  <si>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</si>
  <si>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</si>
  <si>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</si>
  <si>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</si>
  <si>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</si>
  <si>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</si>
  <si>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</si>
  <si>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</si>
  <si>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</si>
  <si>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</si>
  <si>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</si>
  <si>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</si>
  <si>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</si>
  <si>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</si>
  <si>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</si>
  <si>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</si>
  <si>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</si>
  <si>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</si>
  <si>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</si>
  <si>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</si>
  <si>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</si>
  <si>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</si>
  <si>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</si>
  <si>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</si>
  <si>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</si>
  <si>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</si>
  <si>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</si>
  <si>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</si>
  <si>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</si>
  <si>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</si>
  <si>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</si>
  <si>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</si>
  <si>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</si>
  <si>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</si>
  <si>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</si>
  <si>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</si>
  <si>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</si>
  <si>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</si>
  <si>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</si>
  <si>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</si>
  <si>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</si>
  <si>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</si>
  <si>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</si>
  <si>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</si>
  <si>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</si>
  <si>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</si>
  <si>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</si>
  <si>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</si>
  <si>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</si>
  <si>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</si>
  <si>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</si>
  <si>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</si>
  <si>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</si>
  <si>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</si>
  <si>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</si>
  <si>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</si>
  <si>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</si>
  <si>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</si>
  <si>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</si>
  <si>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</si>
  <si>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</si>
  <si>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</si>
  <si>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</si>
  <si>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</si>
  <si>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</si>
  <si>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</si>
  <si>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</si>
  <si>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</si>
  <si>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</si>
  <si>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</si>
  <si>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</si>
  <si>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</si>
  <si>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</si>
  <si>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</si>
  <si>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</si>
  <si>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</si>
  <si>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</si>
  <si>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</si>
  <si>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</si>
  <si>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</si>
  <si>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</si>
  <si>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</si>
  <si>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</si>
  <si>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</si>
  <si>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</si>
  <si>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</si>
  <si>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</si>
  <si>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</si>
  <si>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</si>
  <si>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</si>
  <si>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</si>
  <si>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</si>
  <si>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</si>
  <si>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</si>
  <si>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</si>
  <si>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</si>
  <si>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</si>
  <si>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</si>
  <si>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</si>
  <si>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</si>
  <si>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</si>
  <si>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</si>
  <si>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</si>
  <si>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</si>
  <si>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</si>
  <si>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</si>
  <si>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</si>
  <si>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</si>
  <si>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</si>
  <si>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</si>
  <si>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</si>
  <si>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</si>
  <si>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</si>
  <si>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</si>
  <si>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</si>
  <si>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</si>
  <si>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</si>
  <si>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</si>
  <si>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</si>
  <si>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</si>
  <si>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</si>
  <si>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</si>
  <si>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</si>
  <si>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</si>
  <si>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</si>
  <si>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</si>
  <si>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</si>
  <si>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</si>
  <si>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</si>
  <si>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</si>
  <si>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</si>
  <si>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</si>
  <si>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</si>
  <si>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</si>
  <si>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</si>
  <si>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</si>
  <si>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</si>
  <si>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</si>
  <si>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</si>
  <si>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</si>
  <si>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</si>
  <si>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</si>
  <si>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</si>
  <si>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</si>
  <si>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</si>
  <si>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</si>
  <si>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</si>
  <si>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</si>
  <si>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</si>
  <si>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</si>
  <si>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</si>
  <si>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</si>
  <si>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</si>
  <si>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</si>
  <si>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</si>
  <si>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</si>
  <si>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</si>
  <si>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</si>
  <si>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</si>
  <si>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</si>
  <si>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</si>
  <si>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</si>
  <si>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</si>
  <si>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</si>
  <si>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</si>
  <si>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</si>
  <si>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</si>
  <si>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</si>
  <si>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</si>
  <si>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</si>
  <si>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</si>
  <si>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</si>
  <si>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</si>
  <si>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</si>
  <si>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</si>
  <si>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</si>
  <si>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</si>
  <si>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</si>
  <si>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</si>
  <si>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</si>
  <si>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</si>
  <si>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</si>
  <si>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</si>
  <si>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</si>
  <si>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</si>
  <si>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</si>
  <si>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</si>
  <si>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</si>
  <si>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</si>
  <si>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</si>
  <si>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</si>
  <si>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</si>
  <si>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</si>
  <si>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</si>
  <si>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</si>
  <si>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</si>
  <si>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</si>
  <si>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</si>
  <si>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</si>
  <si>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</si>
  <si>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</si>
  <si>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</si>
  <si>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</si>
  <si>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</si>
  <si>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</si>
  <si>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</si>
  <si>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</si>
  <si>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</si>
  <si>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</si>
  <si>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</si>
  <si>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</si>
  <si>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</si>
  <si>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</si>
  <si>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</si>
  <si>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</si>
  <si>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</si>
  <si>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</si>
  <si>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</si>
  <si>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</si>
  <si>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</si>
  <si>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</si>
  <si>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</si>
  <si>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</si>
  <si>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</si>
  <si>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</si>
  <si>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</si>
  <si>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</si>
  <si>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</si>
  <si>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</si>
  <si>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</si>
  <si>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</si>
  <si>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</si>
  <si>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</si>
  <si>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</si>
  <si>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</si>
  <si>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</si>
  <si>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</si>
  <si>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</si>
  <si>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</si>
  <si>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</si>
  <si>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</si>
  <si>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</si>
  <si>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</si>
  <si>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</si>
  <si>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</si>
  <si>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</si>
  <si>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</si>
  <si>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</si>
  <si>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</si>
  <si>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</si>
  <si>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</si>
  <si>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</si>
  <si>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</si>
  <si>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</si>
  <si>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</si>
  <si>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</si>
  <si>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</si>
  <si>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</si>
  <si>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</si>
  <si>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</si>
  <si>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</si>
  <si>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</si>
  <si>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</si>
  <si>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</si>
  <si>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</si>
  <si>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</si>
  <si>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</si>
  <si>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</si>
  <si>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</si>
  <si>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</si>
  <si>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</si>
  <si>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</si>
  <si>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</si>
  <si>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</si>
  <si>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</si>
  <si>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</si>
  <si>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</si>
  <si>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</si>
  <si>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</si>
  <si>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</si>
  <si>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</si>
  <si>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</si>
  <si>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</si>
  <si>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</si>
  <si>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</si>
  <si>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</si>
  <si>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</si>
  <si>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</si>
  <si>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</si>
  <si>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</si>
  <si>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</si>
  <si>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</si>
  <si>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</si>
  <si>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</si>
  <si>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</si>
  <si>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</si>
  <si>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</si>
  <si>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</si>
  <si>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</si>
  <si>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</si>
  <si>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</si>
  <si>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</si>
  <si>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</si>
  <si>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</si>
  <si>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</si>
  <si>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</si>
  <si>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</si>
  <si>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</si>
  <si>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</si>
  <si>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</si>
  <si>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</si>
  <si>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</si>
  <si>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</si>
  <si>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</si>
  <si>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</si>
  <si>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</si>
  <si>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</si>
  <si>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</si>
  <si>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</si>
  <si>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</si>
  <si>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</si>
  <si>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</si>
  <si>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</si>
  <si>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</si>
  <si>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</si>
  <si>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</si>
  <si>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</si>
  <si>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</si>
  <si>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</si>
  <si>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</si>
  <si>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</si>
  <si>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</si>
  <si>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</si>
  <si>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</si>
  <si>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</si>
  <si>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</si>
  <si>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</si>
  <si>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</si>
  <si>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</si>
  <si>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</si>
  <si>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</si>
  <si>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</si>
  <si>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</si>
  <si>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</si>
  <si>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</si>
  <si>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</si>
  <si>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</si>
  <si>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</si>
  <si>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</si>
  <si>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</si>
  <si>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</si>
  <si>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</si>
  <si>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</si>
  <si>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</si>
  <si>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</si>
  <si>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</si>
  <si>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</si>
  <si>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</si>
  <si>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</si>
  <si>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</si>
  <si>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</si>
  <si>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</si>
  <si>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</si>
  <si>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</si>
  <si>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</si>
  <si>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</si>
  <si>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</si>
  <si>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</si>
  <si>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</si>
  <si>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</si>
  <si>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</si>
  <si>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</si>
  <si>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</si>
  <si>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</si>
  <si>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</si>
  <si>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</si>
  <si>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</si>
  <si>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</si>
  <si>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</si>
  <si>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</si>
  <si>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</si>
  <si>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</si>
  <si>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</si>
  <si>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</si>
  <si>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</si>
  <si>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</si>
  <si>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</si>
  <si>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</si>
  <si>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</si>
  <si>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</si>
  <si>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</si>
  <si>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</si>
  <si>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</si>
  <si>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</si>
  <si>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</si>
  <si>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</si>
  <si>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</si>
  <si>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</si>
  <si>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</si>
  <si>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</si>
  <si>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</si>
  <si>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</si>
  <si>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</si>
  <si>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</si>
  <si>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</si>
  <si>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</si>
  <si>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</si>
  <si>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</si>
  <si>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</si>
  <si>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</si>
  <si>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</si>
  <si>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</si>
  <si>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</si>
  <si>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</si>
  <si>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</si>
  <si>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</si>
  <si>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</si>
  <si>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</si>
  <si>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</si>
  <si>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</si>
  <si>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</si>
  <si>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</si>
  <si>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</si>
  <si>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</si>
  <si>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</si>
  <si>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</si>
  <si>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</si>
  <si>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</si>
  <si>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</si>
  <si>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</si>
  <si>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</si>
  <si>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</si>
  <si>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</si>
  <si>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</si>
  <si>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</si>
  <si>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</si>
  <si>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</si>
  <si>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</si>
  <si>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</si>
  <si>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</si>
  <si>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</si>
  <si>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</si>
  <si>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</si>
  <si>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</si>
  <si>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</si>
  <si>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</si>
  <si>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</si>
  <si>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</si>
  <si>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</si>
  <si>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</si>
  <si>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</si>
  <si>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</si>
  <si>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</si>
  <si>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</si>
  <si>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</si>
  <si>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</si>
  <si>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</si>
  <si>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</si>
  <si>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</si>
  <si>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</si>
  <si>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</si>
  <si>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</si>
  <si>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</si>
  <si>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</si>
  <si>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</si>
  <si>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</si>
  <si>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</si>
  <si>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</si>
  <si>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</si>
  <si>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</si>
  <si>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</si>
  <si>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</si>
  <si>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</si>
  <si>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</si>
  <si>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</si>
  <si>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</si>
  <si>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</si>
  <si>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</si>
  <si>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</si>
  <si>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</si>
  <si>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</si>
  <si>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</si>
  <si>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</si>
  <si>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</si>
  <si>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</si>
  <si>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</si>
  <si>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</si>
  <si>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</si>
  <si>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</si>
  <si>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</si>
  <si>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</si>
  <si>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</si>
  <si>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</si>
  <si>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</si>
  <si>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</si>
  <si>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</si>
  <si>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</si>
  <si>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</si>
  <si>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</si>
  <si>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</si>
  <si>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</si>
  <si>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</si>
  <si>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</si>
  <si>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</si>
  <si>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</si>
  <si>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</si>
  <si>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</si>
  <si>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</si>
  <si>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</si>
  <si>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</si>
  <si>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</si>
  <si>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</si>
  <si>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</si>
  <si>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</si>
  <si>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</si>
  <si>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</si>
  <si>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</si>
  <si>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</si>
  <si>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</si>
  <si>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</si>
  <si>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</si>
  <si>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</si>
  <si>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</si>
  <si>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</si>
  <si>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</si>
  <si>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</si>
  <si>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</si>
  <si>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</si>
  <si>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</si>
  <si>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</si>
  <si>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</si>
  <si>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</si>
  <si>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</si>
  <si>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</si>
  <si>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</si>
  <si>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</si>
  <si>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</si>
  <si>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</si>
  <si>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</si>
  <si>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</si>
  <si>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</si>
  <si>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</si>
  <si>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</si>
  <si>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</si>
  <si>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</si>
  <si>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</si>
  <si>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</si>
  <si>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</si>
  <si>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</si>
  <si>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</si>
  <si>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</si>
  <si>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</si>
  <si>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</si>
  <si>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</si>
  <si>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</si>
  <si>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</si>
  <si>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</si>
  <si>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</si>
  <si>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</si>
  <si>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</si>
  <si>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</si>
  <si>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</si>
  <si>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</si>
  <si>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</si>
  <si>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</si>
  <si>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</si>
  <si>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</si>
  <si>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</si>
  <si>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</si>
  <si>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</si>
  <si>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</si>
  <si>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</si>
  <si>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</si>
  <si>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</si>
  <si>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</si>
  <si>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</si>
  <si>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</si>
  <si>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</si>
  <si>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</si>
  <si>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</si>
  <si>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</si>
  <si>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</si>
  <si>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</si>
  <si>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</si>
  <si>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</si>
  <si>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</si>
  <si>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</si>
  <si>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</si>
  <si>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</si>
  <si>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</si>
  <si>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</si>
  <si>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</si>
  <si>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</si>
  <si>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</si>
  <si>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</si>
  <si>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</si>
  <si>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</si>
  <si>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</si>
  <si>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</si>
  <si>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</si>
  <si>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</si>
  <si>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</si>
  <si>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</si>
  <si>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</si>
  <si>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</si>
  <si>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</si>
  <si>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</si>
  <si>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</si>
  <si>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</si>
  <si>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</si>
  <si>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</si>
  <si>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</si>
  <si>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</si>
  <si>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</si>
  <si>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</si>
  <si>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</si>
  <si>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</si>
  <si>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</si>
  <si>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</si>
  <si>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</si>
  <si>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</si>
  <si>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</si>
  <si>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</si>
  <si>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</si>
  <si>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</si>
  <si>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</si>
  <si>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</si>
  <si>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</si>
  <si>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</si>
  <si>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</si>
  <si>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</si>
  <si>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</si>
  <si>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</si>
  <si>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</si>
  <si>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</si>
  <si>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</si>
  <si>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</si>
  <si>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</si>
  <si>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</si>
  <si>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</si>
  <si>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</si>
  <si>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</si>
  <si>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</si>
  <si>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</si>
  <si>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</si>
  <si>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</si>
  <si>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</si>
  <si>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</si>
  <si>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</si>
  <si>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</si>
  <si>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</si>
  <si>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</si>
  <si>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</si>
  <si>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</si>
  <si>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</si>
  <si>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</si>
  <si>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</si>
  <si>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</si>
  <si>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</si>
  <si>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</si>
  <si>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</si>
  <si>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</si>
  <si>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</si>
  <si>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</si>
  <si>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</si>
  <si>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</si>
  <si>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</si>
  <si>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</si>
  <si>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</si>
  <si>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</si>
  <si>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</si>
  <si>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</si>
  <si>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</si>
  <si>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</si>
  <si>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</si>
  <si>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</si>
  <si>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</si>
  <si>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</si>
  <si>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</si>
  <si>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</si>
  <si>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</si>
  <si>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</si>
  <si>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</si>
  <si>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</si>
  <si>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</si>
  <si>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</si>
  <si>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</si>
  <si>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</si>
  <si>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</si>
  <si>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</si>
  <si>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</si>
  <si>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</si>
  <si>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</si>
  <si>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</si>
  <si>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</si>
  <si>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</si>
  <si>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</si>
  <si>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</si>
  <si>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</si>
  <si>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</si>
  <si>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</si>
  <si>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</si>
  <si>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</si>
  <si>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</si>
  <si>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</si>
  <si>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</si>
  <si>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</si>
  <si>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</si>
  <si>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</si>
  <si>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</si>
  <si>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</si>
  <si>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</si>
  <si>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</si>
  <si>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</si>
  <si>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</si>
  <si>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</si>
  <si>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</si>
  <si>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</si>
  <si>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</si>
  <si>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</si>
  <si>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</si>
  <si>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</si>
  <si>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</si>
  <si>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</si>
  <si>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</si>
  <si>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</si>
  <si>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</si>
  <si>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</si>
  <si>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</si>
  <si>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</si>
  <si>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</si>
  <si>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</si>
  <si>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</si>
  <si>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</si>
  <si>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</si>
  <si>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</si>
  <si>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</si>
  <si>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</si>
  <si>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</si>
  <si>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</si>
  <si>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</si>
  <si>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</si>
  <si>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</si>
  <si>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</si>
  <si>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</si>
  <si>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</si>
  <si>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</si>
  <si>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</si>
  <si>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</si>
  <si>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</si>
  <si>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</si>
  <si>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</si>
  <si>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</si>
  <si>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</si>
  <si>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</si>
  <si>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</si>
  <si>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</si>
  <si>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</si>
  <si>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</si>
  <si>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</si>
  <si>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</si>
  <si>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</si>
  <si>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</si>
  <si>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</si>
  <si>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</si>
  <si>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</si>
  <si>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</si>
  <si>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</si>
  <si>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</si>
  <si>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</si>
  <si>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</si>
  <si>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</si>
  <si>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</si>
  <si>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</si>
  <si>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</si>
  <si>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</si>
  <si>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</si>
  <si>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</si>
  <si>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</si>
  <si>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</si>
  <si>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</si>
  <si>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</si>
  <si>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</si>
  <si>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</si>
  <si>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</si>
  <si>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</si>
  <si>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</si>
  <si>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</si>
  <si>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</si>
  <si>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</si>
  <si>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</si>
  <si>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</si>
  <si>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</si>
  <si>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</si>
  <si>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</si>
  <si>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</si>
  <si>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</si>
  <si>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</si>
  <si>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</si>
  <si>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</si>
  <si>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</si>
  <si>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</si>
  <si>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</si>
  <si>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</si>
  <si>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</si>
  <si>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</si>
  <si>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</si>
  <si>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</si>
  <si>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</si>
  <si>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</si>
  <si>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</si>
  <si>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</si>
  <si>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</si>
  <si>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</si>
  <si>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</si>
  <si>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</si>
  <si>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</si>
  <si>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</si>
  <si>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</si>
  <si>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</si>
  <si>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</si>
  <si>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</si>
  <si>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</si>
  <si>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</si>
  <si>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</si>
  <si>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</si>
  <si>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</si>
  <si>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</si>
  <si>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</si>
  <si>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</si>
  <si>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</si>
  <si>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</si>
  <si>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</si>
  <si>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</si>
  <si>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</si>
  <si>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</si>
  <si>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</si>
  <si>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</si>
  <si>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</si>
  <si>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</si>
  <si>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</si>
  <si>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</si>
  <si>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</si>
  <si>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</si>
  <si>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</si>
  <si>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</si>
  <si>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</si>
  <si>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</si>
  <si>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</si>
  <si>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</si>
  <si>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</si>
  <si>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</si>
  <si>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</si>
  <si>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</si>
  <si>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</si>
  <si>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</si>
  <si>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</si>
  <si>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</si>
  <si>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</si>
  <si>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</si>
  <si>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</si>
  <si>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</si>
  <si>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</si>
  <si>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</si>
  <si>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</si>
  <si>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</si>
  <si>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</si>
  <si>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</si>
  <si>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</si>
  <si>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</si>
  <si>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</si>
  <si>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</si>
  <si>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</si>
  <si>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</si>
  <si>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</si>
  <si>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</si>
  <si>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</si>
  <si>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</si>
  <si>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</si>
  <si>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</si>
  <si>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</si>
  <si>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</si>
  <si>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</si>
  <si>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</si>
  <si>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</si>
  <si>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</si>
  <si>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</si>
  <si>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</si>
  <si>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</si>
  <si>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</si>
  <si>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</si>
  <si>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</si>
  <si>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</si>
  <si>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</si>
  <si>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</si>
  <si>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</si>
  <si>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</si>
  <si>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</si>
  <si>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</si>
  <si>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</si>
  <si>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</si>
  <si>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</si>
  <si>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</si>
  <si>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</si>
  <si>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</si>
  <si>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</si>
  <si>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</si>
  <si>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</si>
  <si>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</si>
  <si>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</si>
  <si>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</si>
  <si>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</si>
  <si>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</si>
  <si>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</si>
  <si>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</si>
  <si>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</si>
  <si>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</si>
  <si>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</si>
  <si>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</si>
  <si>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</si>
  <si>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</si>
  <si>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</si>
  <si>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</si>
  <si>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</si>
  <si>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</si>
  <si>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</si>
  <si>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</si>
  <si>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</si>
  <si>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</si>
  <si>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</si>
  <si>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</si>
  <si>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</si>
  <si>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</si>
  <si>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</si>
  <si>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</si>
  <si>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</si>
  <si>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</si>
  <si>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</si>
  <si>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</si>
  <si>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</si>
  <si>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</si>
  <si>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</si>
  <si>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</si>
  <si>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</si>
  <si>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</si>
  <si>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</si>
  <si>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</si>
  <si>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</si>
  <si>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</si>
  <si>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</si>
  <si>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</si>
  <si>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</si>
  <si>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</si>
  <si>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</si>
  <si>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</si>
  <si>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</si>
  <si>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</si>
  <si>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</si>
  <si>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</si>
  <si>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</si>
  <si>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</si>
  <si>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</si>
  <si>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</si>
  <si>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</si>
  <si>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</si>
  <si>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</si>
  <si>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</si>
  <si>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</si>
  <si>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</si>
  <si>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</si>
  <si>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</si>
  <si>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</si>
  <si>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</si>
  <si>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</si>
  <si>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</si>
  <si>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</si>
  <si>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</si>
  <si>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</si>
  <si>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</si>
  <si>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</si>
  <si>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</si>
  <si>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</si>
  <si>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</si>
  <si>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</si>
  <si>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</si>
  <si>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</si>
  <si>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</si>
  <si>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</si>
  <si>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</si>
  <si>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</si>
  <si>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</si>
  <si>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</si>
  <si>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</si>
  <si>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</si>
  <si>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</si>
  <si>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</si>
  <si>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</si>
  <si>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</si>
  <si>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</si>
  <si>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</si>
  <si>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</si>
  <si>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</si>
  <si>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</si>
  <si>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</si>
  <si>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</si>
  <si>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</si>
  <si>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</si>
  <si>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</si>
  <si>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</si>
  <si>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</si>
  <si>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</si>
  <si>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</si>
  <si>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</si>
  <si>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</si>
  <si>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</si>
  <si>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</si>
  <si>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</si>
  <si>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</si>
  <si>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</si>
  <si>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</si>
  <si>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</si>
  <si>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</si>
  <si>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</si>
  <si>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</si>
  <si>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</si>
  <si>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</si>
  <si>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</si>
  <si>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</si>
  <si>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</si>
  <si>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</si>
  <si>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</si>
  <si>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</si>
  <si>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</si>
  <si>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</si>
  <si>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</si>
  <si>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</si>
  <si>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</si>
  <si>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</si>
  <si>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</si>
  <si>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</si>
  <si>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</si>
  <si>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</si>
  <si>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</si>
  <si>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</si>
  <si>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</si>
  <si>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</si>
  <si>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</si>
  <si>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</si>
  <si>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</si>
  <si>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</si>
  <si>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</si>
  <si>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</si>
  <si>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</si>
  <si>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</si>
  <si>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</si>
  <si>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</si>
  <si>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</si>
  <si>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</si>
  <si>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</si>
  <si>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</si>
  <si>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</si>
  <si>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</si>
  <si>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</si>
  <si>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</si>
  <si>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</si>
  <si>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</si>
  <si>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</si>
  <si>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</si>
  <si>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</si>
  <si>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</si>
  <si>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</si>
  <si>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</si>
  <si>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</si>
  <si>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</si>
  <si>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</si>
  <si>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</si>
  <si>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</si>
  <si>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</si>
  <si>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</si>
  <si>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</si>
  <si>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</si>
  <si>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</si>
  <si>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</si>
  <si>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</si>
  <si>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</si>
  <si>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</si>
  <si>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</si>
  <si>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</si>
  <si>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</si>
  <si>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</si>
  <si>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</si>
  <si>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</si>
  <si>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</si>
  <si>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</si>
  <si>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</si>
  <si>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</si>
  <si>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</si>
  <si>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</si>
  <si>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</si>
  <si>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</si>
  <si>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</si>
  <si>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</si>
  <si>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</si>
  <si>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</si>
  <si>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</si>
  <si>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</si>
  <si>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</si>
  <si>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</si>
  <si>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</si>
  <si>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</si>
  <si>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</si>
  <si>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</si>
  <si>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</si>
  <si>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</si>
  <si>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</si>
  <si>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</si>
  <si>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</si>
  <si>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</si>
  <si>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</si>
  <si>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</si>
  <si>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</si>
  <si>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</si>
  <si>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</si>
  <si>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</si>
  <si>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</si>
  <si>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</si>
  <si>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</si>
  <si>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</si>
  <si>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</si>
  <si>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</si>
  <si>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</si>
  <si>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</si>
  <si>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</si>
  <si>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</si>
  <si>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</si>
  <si>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</si>
  <si>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</si>
  <si>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</si>
  <si>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</si>
  <si>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</si>
  <si>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</si>
  <si>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</si>
  <si>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</si>
  <si>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</si>
  <si>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</si>
  <si>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</si>
  <si>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</si>
  <si>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</si>
  <si>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</si>
  <si>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</si>
  <si>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</si>
  <si>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</si>
  <si>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</si>
  <si>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</si>
  <si>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</si>
  <si>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</si>
  <si>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</si>
  <si>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</si>
  <si>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</si>
  <si>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</si>
  <si>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</si>
  <si>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</si>
  <si>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</si>
  <si>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</si>
  <si>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</si>
  <si>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</si>
  <si>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</si>
  <si>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</si>
  <si>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</si>
  <si>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</si>
  <si>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</si>
  <si>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</si>
  <si>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</si>
  <si>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</si>
  <si>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</si>
  <si>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</si>
  <si>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</si>
  <si>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</si>
  <si>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</si>
  <si>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</si>
  <si>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</si>
  <si>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</si>
  <si>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</si>
  <si>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</si>
  <si>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</si>
  <si>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</si>
  <si>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</si>
  <si>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</si>
  <si>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</si>
  <si>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</si>
  <si>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</si>
  <si>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</si>
  <si>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</si>
  <si>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</si>
  <si>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</si>
  <si>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</si>
  <si>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</si>
  <si>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</si>
  <si>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</si>
  <si>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</si>
  <si>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</si>
  <si>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</si>
  <si>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</si>
  <si>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</si>
  <si>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</si>
  <si>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</si>
  <si>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</si>
  <si>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</si>
  <si>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</si>
  <si>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</si>
  <si>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</si>
  <si>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</si>
  <si>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</si>
  <si>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</si>
  <si>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</si>
  <si>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</si>
  <si>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</si>
  <si>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</si>
  <si>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</si>
  <si>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</si>
  <si>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</si>
  <si>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</si>
  <si>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</si>
  <si>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</si>
  <si>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</si>
  <si>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</si>
  <si>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</si>
  <si>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</si>
  <si>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</si>
  <si>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</si>
  <si>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</si>
  <si>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</si>
  <si>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</si>
  <si>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</si>
  <si>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</si>
  <si>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</si>
  <si>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</si>
  <si>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</si>
  <si>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</si>
  <si>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</si>
  <si>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</si>
  <si>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</si>
  <si>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</si>
  <si>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</si>
  <si>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</si>
  <si>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</si>
  <si>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</si>
  <si>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</si>
  <si>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</si>
  <si>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</si>
  <si>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</si>
  <si>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</si>
  <si>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</si>
  <si>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</si>
  <si>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</si>
  <si>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</si>
  <si>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</si>
  <si>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</si>
  <si>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</si>
  <si>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</si>
  <si>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</si>
  <si>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</si>
  <si>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</si>
  <si>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</si>
  <si>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</si>
  <si>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</si>
  <si>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</si>
  <si>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</si>
  <si>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</si>
  <si>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</si>
  <si>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</si>
  <si>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</si>
  <si>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</si>
  <si>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</si>
  <si>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</si>
  <si>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</si>
  <si>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</si>
  <si>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</si>
  <si>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</si>
  <si>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</si>
  <si>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</si>
  <si>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</si>
  <si>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</si>
  <si>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</si>
  <si>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</si>
  <si>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</si>
  <si>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</si>
  <si>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</si>
  <si>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</si>
  <si>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</si>
  <si>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</si>
  <si>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</si>
  <si>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</si>
  <si>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</si>
  <si>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</si>
  <si>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</si>
  <si>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</si>
  <si>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</si>
  <si>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</si>
  <si>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</si>
  <si>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</si>
  <si>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</si>
  <si>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</si>
  <si>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</si>
  <si>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</si>
  <si>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</si>
  <si>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</si>
  <si>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</si>
  <si>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</si>
  <si>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</si>
  <si>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</si>
  <si>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</si>
  <si>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</si>
  <si>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</si>
  <si>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</si>
  <si>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</si>
  <si>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</si>
  <si>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</si>
  <si>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</si>
  <si>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</si>
  <si>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</si>
  <si>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</si>
  <si>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</si>
  <si>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</si>
  <si>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</si>
  <si>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</si>
  <si>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</si>
  <si>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</si>
  <si>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</si>
  <si>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</si>
  <si>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</si>
  <si>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</si>
  <si>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</si>
  <si>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</si>
  <si>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</si>
  <si>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</si>
  <si>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</si>
  <si>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</si>
  <si>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</si>
  <si>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</si>
  <si>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</si>
  <si>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</si>
  <si>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</si>
  <si>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</si>
  <si>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</si>
  <si>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</si>
  <si>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</si>
  <si>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</si>
  <si>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</si>
  <si>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</si>
  <si>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</si>
  <si>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</si>
  <si>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</si>
  <si>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</si>
  <si>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</si>
  <si>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</si>
  <si>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</si>
  <si>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</si>
  <si>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</si>
  <si>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</si>
  <si>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</si>
  <si>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</si>
  <si>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</si>
  <si>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</si>
  <si>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</si>
  <si>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</si>
  <si>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</si>
  <si>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</si>
  <si>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</si>
  <si>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</si>
  <si>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</si>
  <si>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</si>
  <si>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</si>
  <si>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</si>
  <si>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</si>
  <si>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</si>
  <si>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</si>
  <si>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</si>
  <si>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</si>
  <si>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</si>
  <si>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</si>
  <si>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</si>
  <si>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</si>
  <si>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</si>
  <si>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</si>
  <si>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</si>
  <si>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</si>
  <si>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</si>
  <si>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</si>
  <si>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</si>
  <si>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</si>
  <si>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</si>
  <si>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</si>
  <si>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</si>
  <si>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</si>
  <si>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</si>
  <si>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</si>
  <si>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</si>
  <si>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</si>
  <si>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</si>
  <si>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</si>
  <si>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</si>
  <si>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</si>
  <si>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</si>
  <si>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</si>
  <si>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</si>
  <si>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</si>
  <si>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</si>
  <si>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</si>
  <si>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</si>
  <si>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</si>
  <si>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</si>
  <si>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</si>
  <si>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</si>
  <si>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</si>
  <si>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</si>
  <si>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</si>
  <si>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</si>
  <si>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</si>
  <si>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</si>
  <si>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</si>
  <si>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</si>
  <si>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</si>
  <si>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</si>
  <si>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</si>
  <si>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</si>
  <si>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</si>
  <si>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</si>
  <si>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</si>
  <si>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</si>
  <si>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</si>
  <si>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</si>
  <si>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</si>
  <si>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</si>
  <si>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</si>
  <si>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</si>
  <si>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</si>
  <si>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</si>
  <si>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</si>
  <si>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</si>
  <si>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</si>
  <si>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</si>
  <si>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</si>
  <si>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</si>
  <si>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</si>
  <si>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</si>
  <si>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</si>
  <si>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</si>
  <si>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</si>
  <si>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</si>
  <si>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</si>
  <si>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</si>
  <si>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</si>
  <si>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</si>
  <si>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</si>
  <si>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</si>
  <si>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</si>
  <si>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</si>
  <si>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</si>
  <si>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</si>
  <si>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</si>
  <si>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</si>
  <si>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</si>
  <si>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</si>
  <si>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</si>
  <si>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</si>
  <si>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</si>
  <si>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</si>
  <si>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</si>
  <si>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</si>
  <si>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</si>
  <si>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</si>
  <si>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</si>
  <si>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</si>
  <si>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</si>
  <si>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</si>
  <si>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</si>
  <si>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</si>
  <si>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</si>
  <si>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</si>
  <si>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</si>
  <si>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</si>
  <si>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</si>
  <si>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</si>
  <si>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</si>
  <si>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</si>
  <si>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</si>
  <si>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</si>
  <si>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</si>
  <si>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</si>
  <si>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</si>
  <si>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</si>
  <si>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</si>
  <si>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</si>
  <si>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</si>
  <si>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</si>
  <si>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</si>
  <si>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</si>
  <si>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</si>
  <si>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</si>
  <si>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</si>
  <si>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</si>
  <si>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</si>
  <si>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</si>
  <si>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</si>
  <si>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</si>
  <si>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</si>
  <si>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</si>
  <si>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</si>
  <si>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</si>
  <si>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</si>
  <si>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</si>
  <si>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</si>
  <si>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</si>
  <si>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</si>
  <si>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</si>
  <si>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</si>
  <si>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</si>
  <si>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</si>
  <si>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</si>
  <si>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</si>
  <si>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</si>
  <si>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</si>
  <si>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</si>
  <si>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</si>
  <si>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</si>
  <si>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</si>
  <si>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</si>
  <si>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</si>
  <si>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</si>
  <si>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</si>
  <si>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</si>
  <si>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</si>
  <si>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</si>
  <si>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</si>
  <si>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</si>
  <si>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</si>
  <si>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</si>
  <si>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</si>
  <si>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</si>
  <si>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</si>
  <si>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</si>
  <si>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</si>
  <si>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</si>
  <si>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</si>
  <si>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</si>
  <si>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</si>
  <si>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</si>
  <si>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</si>
  <si>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</si>
  <si>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</si>
  <si>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</si>
  <si>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</si>
  <si>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</si>
  <si>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</si>
  <si>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</si>
  <si>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</si>
  <si>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</si>
  <si>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</si>
  <si>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</si>
  <si>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</si>
  <si>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</si>
  <si>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</si>
  <si>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</si>
  <si>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</si>
  <si>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</si>
  <si>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</si>
  <si>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</si>
  <si>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</si>
  <si>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</si>
  <si>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</si>
  <si>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</si>
  <si>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</si>
  <si>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</si>
  <si>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</si>
  <si>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</si>
  <si>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</si>
  <si>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</si>
  <si>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</si>
  <si>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</si>
  <si>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</si>
  <si>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</si>
  <si>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</si>
  <si>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</si>
  <si>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</si>
  <si>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</si>
  <si>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</si>
  <si>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</si>
  <si>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</si>
  <si>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</si>
  <si>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</si>
  <si>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</si>
  <si>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</si>
  <si>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</si>
  <si>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</si>
  <si>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</si>
  <si>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</si>
  <si>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</si>
  <si>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</si>
  <si>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</si>
  <si>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</si>
  <si>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</si>
  <si>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</si>
  <si>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</si>
  <si>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</si>
  <si>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</si>
  <si>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</si>
  <si>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</si>
  <si>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</si>
  <si>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</si>
  <si>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</si>
  <si>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</si>
  <si>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</si>
  <si>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</si>
  <si>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</si>
  <si>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</si>
  <si>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</si>
  <si>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</si>
  <si>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</si>
  <si>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</si>
  <si>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</si>
  <si>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</si>
  <si>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</si>
  <si>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</si>
  <si>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</si>
  <si>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</si>
  <si>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</si>
  <si>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</si>
  <si>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</si>
  <si>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</si>
  <si>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</si>
  <si>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</si>
  <si>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</si>
  <si>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</si>
  <si>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</si>
  <si>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</si>
  <si>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</si>
  <si>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</si>
  <si>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</si>
  <si>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</si>
  <si>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</si>
  <si>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</si>
  <si>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</si>
  <si>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</si>
  <si>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</si>
  <si>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</si>
  <si>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</si>
  <si>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</si>
  <si>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</si>
  <si>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</si>
  <si>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</si>
  <si>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</si>
  <si>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</si>
  <si>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</si>
  <si>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</si>
  <si>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</si>
  <si>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</si>
  <si>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</si>
  <si>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</si>
  <si>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</si>
  <si>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</si>
  <si>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</si>
  <si>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</si>
  <si>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</si>
  <si>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</si>
  <si>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</si>
  <si>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</si>
  <si>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</si>
  <si>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</si>
  <si>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</si>
  <si>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</si>
  <si>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</si>
  <si>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</si>
  <si>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</si>
  <si>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</si>
  <si>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</si>
  <si>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</si>
  <si>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</si>
  <si>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</si>
  <si>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</si>
  <si>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</si>
  <si>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</si>
  <si>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</si>
  <si>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</si>
  <si>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</si>
  <si>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</si>
  <si>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</si>
  <si>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</si>
  <si>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</si>
  <si>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</si>
  <si>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</si>
  <si>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</si>
  <si>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</si>
  <si>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</si>
  <si>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</si>
  <si>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</si>
  <si>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</si>
  <si>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</si>
  <si>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</si>
  <si>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</si>
  <si>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</si>
  <si>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</si>
  <si>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</si>
  <si>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</si>
  <si>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</si>
  <si>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</si>
  <si>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</si>
  <si>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</si>
  <si>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</si>
  <si>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</si>
  <si>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</si>
  <si>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</si>
  <si>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</si>
  <si>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</si>
  <si>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</si>
  <si>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</si>
  <si>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</si>
  <si>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</si>
  <si>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</si>
  <si>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</si>
  <si>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</si>
  <si>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</si>
  <si>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</si>
  <si>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</si>
  <si>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</si>
  <si>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</si>
  <si>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</si>
  <si>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</si>
  <si>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</si>
  <si>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</si>
  <si>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</si>
  <si>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</si>
  <si>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</si>
  <si>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</si>
  <si>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</si>
  <si>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</si>
  <si>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</si>
  <si>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</si>
  <si>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</si>
  <si>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</si>
  <si>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</si>
  <si>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</si>
  <si>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</si>
  <si>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</si>
  <si>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</si>
  <si>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</si>
  <si>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</si>
  <si>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</si>
  <si>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</si>
  <si>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</si>
  <si>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</si>
  <si>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</si>
  <si>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</si>
  <si>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</si>
  <si>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</si>
  <si>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</si>
  <si>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</si>
  <si>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</si>
  <si>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</si>
  <si>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</si>
  <si>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</si>
  <si>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</si>
  <si>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</si>
  <si>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</si>
  <si>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</si>
  <si>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</si>
  <si>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</si>
  <si>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</si>
  <si>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</si>
  <si>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</si>
  <si>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</si>
  <si>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</si>
  <si>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</si>
  <si>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</si>
  <si>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</si>
  <si>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</si>
  <si>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</si>
  <si>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</si>
  <si>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</si>
  <si>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</si>
  <si>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</si>
  <si>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</si>
  <si>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</si>
  <si>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</si>
  <si>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</si>
  <si>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</si>
  <si>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</si>
  <si>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</si>
  <si>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</si>
  <si>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</si>
  <si>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</si>
  <si>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</si>
  <si>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</si>
  <si>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</si>
  <si>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</si>
  <si>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</si>
  <si>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</si>
  <si>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</si>
  <si>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</si>
  <si>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</si>
  <si>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</si>
  <si>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</si>
  <si>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</si>
  <si>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</si>
  <si>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</si>
  <si>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</si>
  <si>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</si>
  <si>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</si>
  <si>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</si>
  <si>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</si>
  <si>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</si>
  <si>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</si>
  <si>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</si>
  <si>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</si>
  <si>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</si>
  <si>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</si>
  <si>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</si>
  <si>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</si>
  <si>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</si>
  <si>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</si>
  <si>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</si>
  <si>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</si>
  <si>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</si>
  <si>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</si>
  <si>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</si>
  <si>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</si>
  <si>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</si>
  <si>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</si>
  <si>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</si>
  <si>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</si>
  <si>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</si>
  <si>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</si>
  <si>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</si>
  <si>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</si>
  <si>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</si>
  <si>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</si>
  <si>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</si>
  <si>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</si>
  <si>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</si>
  <si>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</si>
  <si>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</si>
  <si>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</si>
  <si>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</si>
  <si>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</si>
  <si>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</si>
  <si>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</si>
  <si>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</si>
  <si>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</si>
  <si>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</si>
  <si>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</si>
  <si>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</si>
  <si>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</si>
  <si>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</si>
  <si>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</si>
  <si>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</si>
  <si>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</si>
  <si>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</si>
  <si>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</si>
  <si>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</si>
  <si>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</si>
  <si>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</si>
  <si>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</si>
  <si>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</si>
  <si>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</si>
  <si>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</si>
  <si>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</si>
  <si>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</si>
  <si>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</si>
  <si>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</si>
  <si>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</si>
  <si>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</si>
  <si>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</si>
  <si>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</si>
  <si>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</si>
  <si>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</si>
  <si>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</si>
  <si>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</si>
  <si>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</si>
  <si>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</si>
  <si>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</si>
  <si>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</si>
  <si>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</si>
  <si>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</si>
  <si>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</si>
  <si>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</si>
  <si>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</si>
  <si>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</si>
  <si>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</si>
  <si>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</si>
  <si>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</si>
  <si>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</si>
  <si>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</si>
  <si>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</si>
  <si>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</si>
  <si>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</si>
  <si>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</si>
  <si>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</si>
  <si>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</si>
  <si>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</si>
  <si>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</si>
  <si>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</si>
  <si>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</si>
  <si>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</si>
  <si>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</si>
  <si>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</si>
  <si>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</si>
  <si>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</si>
  <si>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</si>
  <si>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</si>
  <si>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</si>
  <si>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</si>
  <si>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</si>
  <si>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</si>
  <si>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</si>
  <si>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</si>
  <si>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</si>
  <si>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</si>
  <si>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</si>
  <si>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</si>
  <si>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</si>
  <si>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</si>
  <si>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</si>
  <si>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</si>
  <si>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</si>
  <si>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</si>
  <si>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</si>
  <si>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</si>
  <si>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</si>
  <si>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</si>
  <si>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</si>
  <si>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</si>
  <si>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</si>
  <si>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</si>
  <si>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</si>
  <si>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</si>
  <si>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</si>
  <si>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</si>
  <si>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</si>
  <si>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</si>
  <si>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</si>
  <si>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</si>
  <si>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</si>
  <si>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</si>
  <si>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</si>
  <si>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</si>
  <si>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</si>
  <si>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</si>
  <si>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</si>
  <si>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</si>
  <si>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</si>
  <si>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</si>
  <si>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</si>
  <si>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</si>
  <si>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</si>
  <si>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</si>
  <si>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</si>
  <si>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</si>
  <si>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</si>
  <si>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</si>
  <si>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</si>
  <si>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</si>
  <si>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</si>
  <si>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</si>
  <si>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</si>
  <si>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</si>
  <si>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</si>
  <si>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</si>
  <si>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</si>
  <si>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</si>
  <si>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</si>
  <si>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</si>
  <si>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</si>
  <si>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</si>
  <si>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</si>
  <si>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</si>
  <si>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</si>
  <si>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</si>
  <si>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</si>
  <si>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</si>
  <si>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</si>
  <si>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</si>
  <si>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</si>
  <si>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</si>
  <si>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</si>
  <si>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</si>
  <si>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</si>
  <si>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</si>
  <si>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</si>
  <si>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</si>
  <si>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</si>
  <si>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</si>
  <si>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</si>
  <si>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</si>
  <si>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</si>
  <si>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</si>
  <si>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</si>
  <si>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</si>
  <si>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</si>
  <si>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</si>
  <si>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</si>
  <si>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</si>
  <si>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</si>
  <si>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</si>
  <si>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</si>
  <si>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</si>
  <si>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</si>
  <si>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</si>
  <si>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</si>
  <si>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</si>
  <si>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</si>
  <si>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</si>
  <si>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</si>
  <si>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</si>
  <si>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</si>
  <si>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</si>
  <si>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</si>
  <si>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</si>
  <si>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</si>
  <si>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</si>
  <si>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</si>
  <si>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</si>
  <si>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</si>
  <si>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</si>
  <si>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</si>
  <si>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</si>
  <si>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</si>
  <si>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</si>
  <si>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</si>
  <si>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</si>
  <si>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</si>
  <si>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</si>
  <si>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</si>
  <si>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</si>
  <si>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</si>
  <si>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</si>
  <si>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</si>
  <si>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</si>
  <si>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</si>
  <si>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</si>
  <si>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</si>
  <si>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</si>
  <si>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</si>
  <si>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</si>
  <si>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</si>
  <si>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</si>
  <si>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</si>
  <si>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</si>
  <si>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</si>
  <si>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</si>
  <si>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</si>
  <si>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</si>
  <si>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</si>
  <si>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</si>
  <si>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</si>
  <si>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</si>
  <si>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</si>
  <si>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</si>
  <si>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</si>
  <si>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</si>
  <si>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</si>
  <si>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</si>
  <si>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</si>
  <si>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</si>
  <si>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</si>
  <si>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</si>
  <si>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</si>
  <si>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</si>
  <si>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</si>
  <si>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</si>
  <si>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</si>
  <si>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</si>
  <si>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</si>
  <si>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</si>
  <si>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</si>
  <si>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</si>
  <si>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</si>
  <si>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</si>
  <si>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</si>
  <si>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</si>
  <si>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</si>
  <si>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</si>
  <si>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</si>
  <si>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</si>
  <si>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</si>
  <si>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</si>
  <si>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</si>
  <si>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</si>
  <si>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</si>
  <si>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</si>
  <si>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</si>
  <si>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</si>
  <si>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</si>
  <si>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</si>
  <si>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</si>
  <si>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</si>
  <si>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</si>
  <si>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</si>
  <si>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</si>
  <si>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</si>
  <si>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</si>
  <si>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</si>
  <si>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</si>
  <si>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</si>
  <si>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</si>
  <si>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</si>
  <si>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</si>
  <si>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</si>
  <si>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</si>
  <si>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</si>
  <si>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</si>
  <si>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</si>
  <si>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</si>
  <si>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</si>
  <si>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</si>
  <si>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</si>
  <si>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</si>
  <si>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</si>
  <si>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</si>
  <si>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</si>
  <si>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</si>
  <si>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</si>
  <si>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</si>
  <si>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</si>
  <si>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</si>
  <si>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</si>
  <si>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</si>
  <si>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</si>
  <si>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</si>
  <si>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</si>
  <si>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</si>
  <si>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</si>
  <si>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</si>
  <si>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</si>
  <si>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</si>
  <si>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</si>
  <si>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</si>
  <si>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</si>
  <si>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</si>
  <si>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</si>
  <si>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</si>
  <si>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</si>
  <si>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</si>
  <si>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</si>
  <si>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</si>
  <si>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</si>
  <si>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</si>
  <si>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</si>
  <si>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</si>
  <si>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</si>
  <si>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</si>
  <si>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</si>
  <si>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</si>
  <si>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</si>
  <si>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</si>
  <si>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</si>
  <si>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</si>
  <si>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</si>
  <si>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</si>
  <si>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</si>
  <si>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</si>
  <si>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</si>
  <si>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</si>
  <si>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</si>
  <si>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</si>
  <si>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</si>
  <si>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</si>
  <si>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</si>
  <si>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</si>
  <si>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</si>
  <si>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</si>
  <si>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</si>
  <si>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</si>
  <si>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</si>
  <si>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</si>
  <si>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</si>
  <si>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</si>
  <si>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</si>
  <si>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</si>
  <si>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</si>
  <si>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</si>
  <si>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</si>
  <si>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</si>
  <si>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</si>
  <si>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</si>
  <si>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</si>
  <si>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</si>
  <si>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</si>
  <si>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</si>
  <si>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</si>
  <si>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</si>
  <si>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</si>
  <si>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</si>
  <si>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</si>
  <si>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</si>
  <si>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</si>
  <si>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</si>
  <si>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</si>
  <si>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</si>
  <si>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</si>
  <si>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</si>
  <si>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</si>
  <si>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</si>
  <si>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</si>
  <si>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</si>
  <si>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</si>
  <si>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</si>
  <si>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</si>
  <si>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</si>
  <si>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</si>
  <si>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</si>
  <si>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</si>
  <si>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</si>
  <si>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</si>
  <si>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</si>
  <si>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</si>
  <si>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</si>
  <si>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</si>
  <si>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</si>
  <si>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</si>
  <si>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</si>
  <si>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</si>
  <si>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</si>
  <si>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</si>
  <si>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</si>
  <si>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</si>
  <si>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</si>
  <si>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</si>
  <si>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</si>
  <si>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</si>
  <si>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</si>
  <si>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</si>
  <si>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</si>
  <si>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</si>
  <si>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</si>
  <si>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</si>
  <si>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</si>
  <si>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</si>
  <si>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</si>
  <si>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</si>
  <si>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</si>
  <si>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</si>
  <si>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</si>
  <si>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</si>
  <si>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</si>
  <si>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</si>
  <si>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</si>
  <si>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</si>
  <si>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</si>
  <si>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</si>
  <si>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</si>
  <si>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</si>
  <si>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</si>
  <si>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</si>
  <si>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</si>
  <si>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</si>
  <si>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</si>
  <si>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</si>
  <si>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</si>
  <si>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</si>
  <si>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</si>
  <si>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</si>
  <si>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</si>
  <si>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</si>
  <si>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</si>
  <si>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</si>
  <si>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</si>
  <si>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</si>
  <si>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</si>
  <si>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</si>
  <si>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</si>
  <si>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</si>
  <si>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</si>
  <si>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</si>
  <si>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</si>
  <si>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</si>
  <si>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</si>
  <si>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</si>
  <si>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</si>
  <si>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</si>
  <si>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</si>
  <si>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</si>
  <si>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</si>
  <si>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</si>
  <si>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</si>
  <si>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</si>
  <si>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</si>
  <si>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</si>
  <si>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</si>
  <si>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</si>
  <si>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</si>
  <si>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</si>
  <si>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</si>
  <si>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</si>
  <si>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</si>
  <si>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</si>
  <si>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</si>
  <si>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</si>
  <si>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</si>
  <si>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</si>
  <si>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</si>
  <si>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</si>
  <si>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</si>
  <si>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</si>
  <si>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</si>
  <si>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</si>
  <si>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</si>
  <si>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</si>
  <si>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</si>
  <si>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</si>
  <si>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</si>
  <si>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</si>
  <si>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</si>
  <si>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</si>
  <si>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</si>
  <si>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</si>
  <si>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</si>
  <si>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</si>
  <si>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</si>
  <si>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</si>
  <si>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</si>
  <si>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</si>
  <si>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</si>
  <si>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</si>
  <si>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</si>
  <si>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</si>
  <si>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</si>
  <si>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</si>
  <si>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</si>
  <si>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</si>
  <si>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</si>
  <si>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</si>
  <si>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</si>
  <si>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</si>
  <si>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</si>
  <si>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</si>
  <si>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</si>
  <si>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</si>
  <si>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</si>
  <si>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</si>
  <si>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</si>
  <si>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</si>
  <si>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</si>
  <si>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</si>
  <si>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</si>
  <si>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</si>
  <si>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</si>
  <si>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</si>
  <si>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</si>
  <si>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</si>
  <si>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</si>
  <si>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</si>
  <si>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</si>
  <si>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</si>
  <si>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</si>
  <si>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</si>
  <si>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</si>
  <si>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</si>
  <si>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</si>
  <si>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</si>
  <si>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</si>
  <si>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</si>
  <si>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</si>
  <si>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</si>
  <si>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</si>
  <si>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</si>
  <si>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</si>
  <si>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</si>
  <si>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</si>
  <si>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</si>
  <si>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</si>
  <si>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</si>
  <si>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</si>
  <si>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</si>
  <si>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</si>
  <si>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</si>
  <si>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</si>
  <si>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</si>
  <si>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</si>
  <si>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</si>
  <si>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</si>
  <si>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</si>
  <si>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</si>
  <si>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</si>
  <si>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</si>
  <si>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</si>
  <si>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</si>
  <si>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</si>
  <si>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</si>
  <si>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</si>
  <si>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</si>
  <si>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</si>
  <si>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</si>
  <si>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</si>
  <si>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</si>
  <si>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</si>
  <si>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</si>
  <si>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</si>
  <si>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</si>
  <si>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</si>
  <si>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</si>
  <si>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</si>
  <si>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</si>
  <si>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</si>
  <si>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</si>
  <si>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</si>
  <si>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</si>
  <si>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</si>
  <si>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</si>
  <si>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</si>
  <si>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</si>
  <si>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</si>
  <si>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</si>
  <si>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</si>
  <si>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</si>
  <si>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</si>
  <si>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</si>
  <si>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</si>
  <si>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</si>
  <si>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</si>
  <si>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</si>
  <si>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</si>
  <si>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</si>
  <si>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</si>
  <si>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</si>
  <si>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</si>
  <si>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</si>
  <si>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</si>
  <si>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</si>
  <si>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</si>
  <si>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</si>
  <si>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</si>
  <si>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</si>
  <si>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</si>
  <si>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</si>
  <si>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</si>
  <si>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</si>
  <si>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</si>
  <si>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</si>
  <si>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</si>
  <si>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</si>
  <si>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</si>
  <si>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</si>
  <si>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</si>
  <si>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</si>
  <si>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</si>
  <si>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</si>
  <si>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</si>
  <si>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</si>
  <si>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</si>
  <si>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</si>
  <si>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</si>
  <si>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</si>
  <si>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</si>
  <si>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</si>
  <si>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</si>
  <si>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</si>
  <si>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</si>
  <si>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</si>
  <si>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</si>
  <si>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</si>
  <si>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</si>
  <si>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</si>
  <si>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</si>
  <si>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</si>
  <si>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</si>
  <si>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</si>
  <si>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</si>
  <si>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</si>
  <si>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</si>
  <si>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</si>
  <si>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</si>
  <si>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</si>
  <si>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</si>
  <si>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</si>
  <si>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</si>
  <si>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</si>
  <si>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</si>
  <si>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</si>
  <si>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</si>
  <si>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</si>
  <si>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</si>
  <si>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</si>
  <si>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</si>
  <si>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</si>
  <si>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</si>
  <si>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</si>
  <si>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</si>
  <si>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</si>
  <si>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</si>
  <si>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</si>
  <si>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</si>
  <si>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</si>
  <si>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</si>
  <si>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</si>
  <si>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</si>
  <si>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</si>
  <si>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</si>
  <si>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</si>
  <si>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</si>
  <si>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</si>
  <si>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</si>
  <si>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</si>
  <si>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</si>
  <si>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</si>
  <si>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</si>
  <si>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</si>
  <si>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</si>
  <si>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</si>
  <si>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</si>
  <si>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</si>
  <si>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</si>
  <si>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</si>
  <si>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</si>
  <si>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</si>
  <si>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</si>
  <si>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</si>
  <si>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</si>
  <si>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</si>
  <si>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</si>
  <si>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</si>
  <si>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</si>
  <si>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</si>
  <si>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</si>
  <si>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</si>
  <si>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</si>
  <si>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</si>
  <si>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</si>
  <si>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</si>
  <si>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</si>
  <si>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</si>
  <si>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</si>
  <si>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</si>
  <si>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</si>
  <si>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</si>
  <si>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</si>
  <si>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</si>
  <si>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</si>
  <si>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</si>
  <si>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</si>
  <si>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</si>
  <si>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</si>
  <si>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</si>
  <si>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</si>
  <si>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</si>
  <si>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</si>
  <si>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</si>
  <si>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</si>
  <si>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</si>
  <si>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</si>
  <si>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</si>
  <si>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</si>
  <si>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</si>
  <si>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</si>
  <si>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</si>
  <si>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</si>
  <si>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</si>
  <si>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</si>
  <si>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</si>
  <si>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</si>
  <si>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</si>
  <si>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</si>
  <si>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</si>
  <si>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</si>
  <si>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</si>
  <si>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</si>
  <si>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</si>
  <si>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</si>
  <si>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</si>
  <si>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</si>
  <si>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</si>
  <si>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</si>
  <si>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</si>
  <si>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</si>
  <si>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</si>
  <si>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</si>
  <si>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</si>
  <si>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</si>
  <si>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</si>
  <si>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</si>
  <si>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</si>
  <si>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</si>
  <si>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</si>
  <si>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</si>
  <si>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</si>
  <si>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</si>
  <si>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</si>
  <si>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</si>
  <si>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</si>
  <si>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</si>
  <si>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</si>
  <si>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</si>
  <si>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</si>
  <si>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</si>
  <si>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</si>
  <si>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</si>
  <si>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</si>
  <si>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</si>
  <si>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</si>
  <si>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</si>
  <si>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</si>
  <si>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</si>
  <si>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</si>
  <si>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</si>
  <si>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</si>
  <si>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</si>
  <si>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</si>
  <si>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</si>
  <si>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</si>
  <si>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</si>
  <si>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</si>
  <si>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</si>
  <si>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</si>
  <si>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</si>
  <si>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</si>
  <si>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</si>
  <si>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</si>
  <si>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</si>
  <si>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</si>
  <si>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</si>
  <si>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</si>
  <si>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</si>
  <si>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</si>
  <si>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</si>
  <si>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</si>
  <si>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</si>
  <si>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</si>
  <si>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</si>
  <si>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</si>
  <si>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</si>
  <si>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</si>
  <si>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</si>
  <si>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</si>
  <si>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</si>
  <si>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</si>
  <si>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</si>
  <si>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</si>
  <si>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</si>
  <si>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</si>
  <si>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</si>
  <si>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</si>
  <si>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</si>
  <si>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</si>
  <si>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</si>
  <si>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</si>
  <si>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</si>
  <si>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</si>
  <si>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</si>
  <si>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</si>
  <si>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</si>
  <si>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</si>
  <si>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</si>
  <si>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</si>
  <si>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</si>
  <si>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</si>
  <si>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</si>
  <si>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</si>
  <si>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</si>
  <si>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</si>
  <si>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</si>
  <si>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</si>
  <si>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</si>
  <si>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</si>
  <si>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</si>
  <si>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</si>
  <si>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</si>
  <si>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</si>
  <si>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</si>
  <si>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</si>
  <si>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</si>
  <si>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</si>
  <si>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</si>
  <si>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</si>
  <si>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</si>
  <si>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</si>
  <si>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</si>
  <si>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</si>
  <si>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</si>
  <si>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</si>
  <si>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</si>
  <si>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</si>
  <si>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</si>
  <si>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</si>
  <si>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</si>
  <si>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</si>
  <si>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</si>
  <si>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</si>
  <si>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</si>
  <si>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</si>
  <si>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</si>
  <si>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</si>
  <si>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</si>
  <si>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</si>
  <si>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</si>
  <si>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</si>
  <si>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</si>
  <si>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</si>
  <si>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</si>
  <si>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</si>
  <si>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</si>
  <si>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</si>
  <si>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</si>
  <si>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</si>
  <si>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</si>
  <si>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</si>
  <si>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</si>
  <si>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</si>
  <si>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</si>
  <si>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</si>
  <si>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</si>
  <si>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</si>
  <si>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</si>
  <si>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</si>
  <si>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</si>
  <si>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</si>
  <si>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</si>
  <si>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</si>
  <si>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</si>
  <si>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</si>
  <si>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</si>
  <si>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</si>
  <si>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</si>
  <si>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</si>
  <si>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</si>
  <si>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</si>
  <si>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</si>
  <si>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</si>
  <si>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</si>
  <si>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</si>
  <si>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</si>
  <si>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</si>
  <si>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</si>
  <si>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</si>
  <si>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</si>
  <si>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</si>
  <si>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</si>
  <si>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</si>
  <si>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</si>
  <si>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</si>
  <si>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</si>
  <si>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</si>
  <si>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</si>
  <si>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</si>
  <si>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</si>
  <si>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</si>
  <si>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</si>
  <si>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</si>
  <si>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</si>
  <si>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</si>
  <si>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</si>
  <si>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</si>
  <si>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</si>
  <si>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</si>
  <si>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</si>
  <si>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</si>
  <si>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</si>
  <si>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</si>
  <si>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</si>
  <si>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</si>
  <si>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</si>
  <si>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</si>
  <si>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</si>
  <si>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</si>
  <si>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</si>
  <si>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</si>
  <si>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</si>
  <si>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</si>
  <si>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</si>
  <si>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</si>
  <si>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</si>
  <si>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</si>
  <si>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</si>
  <si>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</si>
  <si>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</si>
  <si>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</si>
  <si>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</si>
  <si>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</si>
  <si>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</si>
  <si>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</si>
  <si>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</si>
  <si>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</si>
  <si>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</si>
  <si>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</si>
  <si>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</si>
  <si>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</si>
  <si>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</si>
  <si>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</si>
  <si>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</si>
  <si>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</si>
  <si>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</si>
  <si>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</si>
  <si>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</si>
  <si>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</si>
  <si>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</si>
  <si>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</si>
  <si>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</si>
  <si>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</si>
  <si>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</si>
  <si>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</si>
  <si>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</si>
  <si>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</si>
  <si>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</si>
  <si>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</si>
  <si>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</si>
  <si>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</si>
  <si>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</si>
  <si>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</si>
  <si>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</si>
  <si>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</si>
  <si>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</si>
  <si>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</si>
  <si>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</si>
  <si>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</si>
  <si>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</si>
  <si>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</si>
  <si>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</si>
  <si>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</si>
  <si>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</si>
  <si>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</si>
  <si>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</si>
  <si>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</si>
  <si>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</si>
  <si>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</si>
  <si>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</si>
  <si>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</si>
  <si>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</si>
  <si>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</si>
  <si>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</si>
  <si>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</si>
  <si>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</si>
  <si>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</si>
  <si>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</si>
  <si>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</si>
  <si>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</si>
  <si>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</si>
  <si>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</si>
  <si>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</si>
  <si>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</si>
  <si>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</si>
  <si>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</si>
  <si>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</si>
  <si>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</si>
  <si>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</si>
  <si>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</si>
  <si>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</si>
  <si>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</si>
  <si>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</si>
  <si>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</si>
  <si>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</si>
  <si>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</si>
  <si>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</si>
  <si>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</si>
  <si>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</si>
  <si>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</si>
  <si>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</si>
  <si>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</si>
  <si>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</si>
  <si>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</si>
  <si>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</si>
  <si>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</si>
  <si>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</si>
  <si>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</si>
  <si>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</si>
  <si>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</si>
  <si>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</si>
  <si>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</si>
  <si>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</si>
  <si>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</si>
  <si>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</si>
  <si>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</si>
  <si>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</si>
  <si>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</si>
  <si>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</si>
  <si>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</si>
  <si>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</si>
  <si>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</si>
  <si>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</si>
  <si>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</si>
  <si>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</si>
  <si>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</si>
  <si>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</si>
  <si>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</si>
  <si>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</si>
  <si>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</si>
  <si>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</si>
  <si>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</si>
  <si>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</si>
  <si>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</si>
  <si>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</si>
  <si>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</si>
  <si>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</si>
  <si>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</si>
  <si>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</si>
  <si>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</si>
  <si>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</si>
  <si>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</si>
  <si>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</si>
  <si>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</si>
  <si>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</si>
  <si>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</si>
  <si>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</si>
  <si>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</si>
  <si>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</si>
  <si>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</si>
  <si>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</si>
  <si>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</si>
  <si>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</si>
  <si>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</si>
  <si>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</si>
  <si>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</si>
  <si>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</si>
  <si>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</si>
  <si>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</si>
  <si>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</si>
  <si>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</si>
  <si>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</si>
  <si>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</si>
  <si>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</si>
  <si>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</si>
  <si>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</si>
  <si>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</si>
  <si>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</si>
  <si>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</si>
  <si>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</si>
  <si>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</si>
  <si>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</si>
  <si>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</si>
  <si>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</si>
  <si>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</si>
  <si>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</si>
  <si>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</si>
  <si>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</si>
  <si>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</si>
  <si>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</si>
  <si>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</si>
  <si>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</si>
  <si>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</si>
  <si>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</si>
  <si>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</si>
  <si>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</si>
  <si>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</si>
  <si>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</si>
  <si>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</si>
  <si>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</si>
  <si>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</si>
  <si>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</si>
  <si>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</si>
  <si>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</si>
  <si>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</si>
  <si>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</si>
  <si>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</si>
  <si>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</si>
  <si>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</si>
  <si>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</si>
  <si>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</si>
  <si>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</si>
  <si>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</si>
  <si>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</si>
  <si>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</si>
  <si>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</si>
  <si>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</si>
  <si>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</si>
  <si>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</si>
  <si>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</si>
  <si>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</si>
  <si>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</si>
  <si>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</si>
  <si>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</si>
  <si>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</si>
  <si>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</si>
  <si>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</si>
  <si>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</si>
  <si>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</si>
  <si>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</si>
  <si>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</si>
  <si>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</si>
  <si>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</si>
  <si>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</si>
  <si>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</si>
  <si>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</si>
  <si>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</si>
  <si>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</si>
  <si>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</si>
  <si>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</si>
  <si>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</si>
  <si>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</si>
  <si>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</si>
  <si>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</si>
  <si>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</si>
  <si>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</si>
  <si>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</si>
  <si>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</si>
  <si>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</si>
  <si>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</si>
  <si>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</si>
  <si>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</si>
  <si>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</si>
  <si>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</si>
  <si>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</si>
  <si>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</si>
  <si>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</si>
  <si>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</si>
  <si>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</si>
  <si>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</si>
  <si>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</si>
  <si>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</si>
  <si>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</si>
  <si>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</si>
  <si>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</si>
  <si>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</si>
  <si>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</si>
  <si>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</si>
  <si>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</si>
  <si>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</si>
  <si>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</si>
  <si>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</si>
  <si>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</si>
  <si>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</si>
  <si>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</si>
  <si>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</si>
  <si>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</si>
  <si>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</si>
  <si>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</si>
  <si>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</si>
  <si>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</si>
  <si>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</si>
  <si>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</si>
  <si>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</si>
  <si>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</si>
  <si>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</si>
  <si>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</si>
  <si>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</si>
  <si>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</si>
  <si>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</si>
  <si>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</si>
  <si>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</si>
  <si>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</si>
  <si>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</si>
  <si>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</si>
  <si>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</si>
  <si>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</si>
  <si>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</si>
  <si>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</si>
  <si>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</si>
  <si>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</si>
  <si>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</si>
  <si>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</si>
  <si>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</si>
  <si>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</si>
  <si>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</si>
  <si>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</si>
  <si>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</si>
  <si>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</si>
  <si>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</si>
  <si>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</si>
  <si>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</si>
  <si>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</si>
  <si>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</si>
  <si>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</si>
  <si>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</si>
  <si>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</si>
  <si>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</si>
  <si>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</si>
  <si>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</si>
  <si>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</si>
  <si>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</si>
  <si>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</si>
  <si>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</si>
  <si>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</si>
  <si>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</si>
  <si>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</si>
  <si>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</si>
  <si>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</si>
  <si>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</si>
  <si>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</si>
  <si>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</si>
  <si>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</si>
  <si>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</si>
  <si>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</si>
  <si>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</si>
  <si>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</si>
  <si>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</si>
  <si>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</si>
  <si>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</si>
  <si>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</si>
  <si>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</si>
  <si>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</si>
  <si>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</si>
  <si>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</si>
  <si>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</si>
  <si>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</si>
  <si>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</si>
  <si>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</si>
  <si>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</si>
  <si>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</si>
  <si>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</si>
  <si>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</si>
  <si>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</si>
  <si>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</si>
  <si>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</si>
  <si>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</si>
  <si>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</si>
  <si>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</si>
  <si>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</si>
  <si>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</si>
  <si>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</si>
  <si>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</si>
  <si>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</si>
  <si>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</si>
  <si>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</si>
  <si>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</si>
  <si>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</si>
  <si>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</si>
  <si>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</si>
  <si>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</si>
  <si>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</si>
  <si>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</si>
  <si>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</si>
  <si>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</si>
  <si>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</si>
  <si>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</si>
  <si>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</si>
  <si>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</si>
  <si>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</si>
  <si>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</si>
  <si>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</si>
  <si>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</si>
  <si>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</si>
  <si>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</si>
  <si>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</si>
  <si>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</si>
  <si>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</si>
  <si>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</si>
  <si>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</si>
  <si>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</si>
  <si>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</si>
  <si>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</si>
  <si>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</si>
  <si>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</si>
  <si>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</si>
  <si>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</si>
  <si>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</si>
  <si>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</si>
  <si>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</si>
  <si>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</si>
  <si>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</si>
  <si>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</si>
  <si>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</si>
  <si>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</si>
  <si>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</si>
  <si>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</si>
  <si>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</si>
  <si>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</si>
  <si>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</si>
  <si>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</si>
  <si>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</si>
  <si>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</si>
  <si>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</si>
  <si>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</si>
  <si>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</si>
  <si>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</si>
  <si>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</si>
  <si>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</si>
  <si>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</si>
  <si>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</si>
  <si>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</si>
  <si>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</si>
  <si>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</si>
  <si>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</si>
  <si>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</si>
  <si>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</si>
  <si>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</si>
  <si>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</si>
  <si>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</si>
  <si>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</si>
  <si>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</si>
  <si>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</si>
  <si>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</si>
  <si>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</si>
  <si>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</si>
  <si>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</si>
  <si>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</si>
  <si>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</si>
  <si>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</si>
  <si>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</si>
  <si>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</si>
  <si>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</si>
  <si>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</si>
  <si>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</si>
  <si>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</si>
  <si>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</si>
  <si>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</si>
  <si>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</si>
  <si>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</si>
  <si>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</si>
  <si>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</si>
  <si>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</si>
  <si>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</si>
  <si>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</si>
  <si>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</si>
  <si>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</si>
  <si>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</si>
  <si>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</si>
  <si>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</si>
  <si>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</si>
  <si>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</si>
  <si>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</si>
  <si>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</si>
  <si>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</si>
  <si>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</si>
  <si>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</si>
  <si>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</si>
  <si>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</si>
  <si>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</si>
  <si>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</si>
  <si>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</si>
  <si>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</si>
  <si>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</si>
  <si>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</si>
  <si>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</si>
  <si>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</si>
  <si>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</si>
  <si>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</si>
  <si>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</si>
  <si>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</si>
  <si>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</si>
  <si>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</si>
  <si>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</si>
  <si>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</si>
  <si>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</si>
  <si>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</si>
  <si>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</si>
  <si>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</si>
  <si>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</si>
  <si>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</si>
  <si>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</si>
  <si>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</si>
  <si>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</si>
  <si>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</si>
  <si>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</si>
  <si>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</si>
  <si>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</si>
  <si>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</si>
  <si>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</si>
  <si>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</si>
  <si>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</si>
  <si>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</si>
  <si>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</si>
  <si>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</si>
  <si>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</si>
  <si>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</si>
  <si>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</si>
  <si>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</si>
  <si>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</si>
  <si>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</si>
  <si>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</si>
  <si>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</si>
  <si>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</si>
  <si>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</si>
  <si>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</si>
  <si>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</si>
  <si>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</si>
  <si>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</si>
  <si>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</si>
  <si>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</si>
  <si>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</si>
  <si>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</si>
  <si>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</si>
  <si>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</si>
  <si>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</si>
  <si>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</si>
  <si>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</si>
  <si>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</si>
  <si>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</si>
  <si>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</si>
  <si>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</si>
  <si>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</si>
  <si>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</si>
  <si>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</si>
  <si>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</si>
  <si>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</si>
  <si>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</si>
  <si>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</si>
  <si>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</si>
  <si>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</si>
  <si>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</si>
  <si>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</si>
  <si>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</si>
  <si>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</si>
  <si>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</si>
  <si>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</si>
  <si>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</si>
  <si>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</si>
  <si>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</si>
  <si>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</si>
  <si>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</si>
  <si>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</si>
  <si>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</si>
  <si>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</si>
  <si>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</si>
  <si>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</si>
  <si>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</si>
  <si>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</si>
  <si>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</si>
  <si>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</si>
  <si>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</si>
  <si>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</si>
  <si>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</si>
  <si>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</si>
  <si>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</si>
  <si>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</si>
  <si>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</si>
  <si>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</si>
  <si>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</si>
  <si>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</si>
  <si>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</si>
  <si>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</si>
  <si>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</si>
  <si>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</si>
  <si>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</si>
  <si>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</si>
  <si>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</si>
  <si>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</si>
  <si>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</si>
  <si>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</si>
  <si>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</si>
  <si>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</si>
  <si>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</si>
  <si>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</si>
  <si>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</si>
  <si>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</si>
  <si>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</si>
  <si>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</si>
  <si>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</si>
  <si>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</si>
  <si>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</si>
  <si>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</si>
  <si>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</si>
  <si>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</si>
  <si>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</si>
  <si>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</si>
  <si>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</si>
  <si>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</si>
  <si>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</si>
  <si>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</si>
  <si>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</si>
  <si>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</si>
  <si>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</si>
  <si>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</si>
  <si>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</si>
  <si>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</si>
  <si>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</si>
  <si>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</si>
  <si>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</si>
  <si>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</si>
  <si>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</si>
  <si>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</si>
  <si>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</si>
  <si>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</si>
  <si>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</si>
  <si>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</si>
  <si>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</si>
  <si>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</si>
  <si>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</si>
  <si>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</si>
  <si>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</si>
  <si>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</si>
  <si>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</si>
  <si>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</si>
  <si>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</si>
  <si>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</si>
  <si>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</si>
  <si>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</si>
  <si>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</si>
  <si>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</si>
  <si>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</si>
  <si>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</si>
  <si>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</si>
  <si>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</si>
  <si>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</si>
  <si>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</si>
  <si>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</si>
  <si>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</si>
  <si>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</si>
  <si>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</si>
  <si>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</si>
  <si>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</si>
  <si>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</si>
  <si>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</si>
  <si>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</si>
  <si>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</si>
  <si>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</si>
  <si>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</si>
  <si>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</si>
  <si>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</si>
  <si>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</si>
  <si>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</si>
  <si>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</si>
  <si>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</si>
  <si>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</si>
  <si>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</si>
  <si>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</si>
  <si>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</si>
  <si>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</si>
  <si>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</si>
  <si>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</si>
  <si>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</si>
  <si>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</si>
  <si>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</si>
  <si>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</si>
  <si>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</si>
  <si>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</si>
  <si>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</si>
  <si>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</si>
  <si>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</si>
  <si>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</si>
  <si>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</si>
  <si>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</si>
  <si>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</si>
  <si>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</si>
  <si>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</si>
  <si>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</si>
  <si>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</si>
  <si>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</si>
  <si>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</si>
  <si>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</si>
  <si>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</si>
  <si>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</si>
  <si>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</si>
  <si>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</si>
  <si>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</si>
  <si>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</si>
  <si>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</si>
  <si>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</si>
  <si>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</si>
  <si>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</si>
  <si>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</si>
  <si>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</si>
  <si>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</si>
  <si>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</si>
  <si>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</si>
  <si>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</si>
  <si>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</si>
  <si>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</si>
  <si>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</si>
  <si>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</si>
  <si>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</si>
  <si>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</si>
  <si>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</si>
  <si>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</si>
  <si>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</si>
  <si>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</si>
  <si>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</si>
  <si>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</si>
  <si>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</si>
  <si>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</si>
  <si>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</si>
  <si>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</si>
  <si>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</si>
  <si>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</si>
  <si>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</si>
  <si>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</si>
  <si>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</si>
  <si>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</si>
  <si>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</si>
  <si>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</si>
  <si>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</si>
  <si>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</si>
  <si>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</si>
  <si>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</si>
  <si>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</si>
  <si>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</si>
  <si>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</si>
  <si>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</si>
  <si>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</si>
  <si>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</si>
  <si>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</si>
  <si>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</si>
  <si>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</si>
  <si>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</si>
  <si>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</si>
  <si>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</si>
  <si>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</si>
  <si>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</si>
  <si>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</si>
  <si>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</si>
  <si>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</si>
  <si>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</si>
  <si>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</si>
  <si>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</si>
  <si>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</si>
  <si>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</si>
  <si>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</si>
  <si>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</si>
  <si>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</si>
  <si>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</si>
  <si>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</si>
  <si>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</si>
  <si>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</si>
  <si>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</si>
  <si>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</si>
  <si>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</si>
  <si>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</si>
  <si>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</si>
  <si>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</si>
  <si>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</si>
  <si>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</si>
  <si>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</si>
  <si>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</si>
  <si>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</si>
  <si>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</si>
  <si>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</si>
  <si>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</si>
  <si>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</si>
  <si>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</si>
  <si>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</si>
  <si>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</si>
  <si>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</si>
  <si>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</si>
  <si>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</si>
  <si>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</si>
  <si>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</si>
  <si>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</si>
  <si>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</si>
  <si>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</si>
  <si>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</si>
  <si>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</si>
  <si>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</si>
  <si>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</si>
  <si>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</si>
  <si>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</si>
  <si>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</si>
  <si>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</si>
  <si>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</si>
  <si>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</si>
  <si>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</si>
  <si>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</si>
  <si>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</si>
  <si>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</si>
  <si>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</si>
  <si>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</si>
  <si>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</si>
  <si>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</si>
  <si>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</si>
  <si>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</si>
  <si>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</si>
  <si>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</si>
  <si>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</si>
  <si>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</si>
  <si>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</si>
  <si>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</si>
  <si>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</si>
  <si>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</si>
  <si>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</si>
  <si>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</si>
  <si>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</si>
  <si>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</si>
  <si>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</si>
  <si>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</si>
  <si>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</si>
  <si>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</si>
  <si>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</si>
  <si>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</si>
  <si>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</si>
  <si>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</si>
  <si>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</si>
  <si>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</si>
  <si>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</si>
  <si>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</si>
  <si>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</si>
  <si>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</si>
  <si>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</si>
  <si>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</si>
  <si>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</si>
  <si>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</si>
  <si>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</si>
  <si>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</si>
  <si>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</si>
  <si>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</si>
  <si>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</si>
  <si>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</si>
  <si>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</si>
  <si>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</si>
  <si>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</si>
  <si>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</si>
  <si>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</si>
  <si>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</si>
  <si>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</si>
  <si>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</si>
  <si>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</si>
  <si>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</si>
  <si>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</si>
  <si>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</si>
  <si>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</si>
  <si>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</si>
  <si>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</si>
  <si>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</si>
  <si>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</si>
  <si>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</si>
  <si>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</si>
  <si>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</si>
  <si>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</si>
  <si>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</si>
  <si>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</si>
  <si>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</si>
  <si>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</si>
  <si>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</si>
  <si>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</si>
  <si>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</si>
  <si>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</si>
  <si>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</si>
  <si>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</si>
  <si>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</si>
  <si>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</si>
  <si>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</si>
  <si>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</si>
  <si>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</si>
  <si>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</si>
  <si>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</si>
  <si>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</si>
  <si>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</si>
  <si>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</si>
  <si>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</si>
  <si>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</si>
  <si>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</si>
  <si>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</si>
  <si>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</si>
  <si>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</si>
  <si>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</si>
  <si>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</si>
  <si>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</si>
  <si>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</si>
  <si>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</si>
  <si>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</si>
  <si>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</si>
  <si>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</si>
  <si>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</si>
  <si>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</si>
  <si>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</si>
  <si>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</si>
  <si>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</si>
  <si>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</si>
  <si>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</si>
  <si>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</si>
  <si>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</si>
  <si>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</si>
  <si>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</si>
  <si>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</si>
  <si>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</si>
  <si>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</si>
  <si>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</si>
  <si>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</si>
  <si>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</si>
  <si>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</si>
  <si>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</si>
  <si>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</si>
  <si>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</si>
  <si>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</si>
  <si>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</si>
  <si>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</si>
  <si>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</si>
  <si>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</si>
  <si>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</si>
  <si>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</si>
  <si>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</si>
  <si>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</si>
  <si>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</si>
  <si>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</si>
  <si>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</si>
  <si>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</si>
  <si>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</si>
  <si>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</si>
  <si>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</si>
  <si>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</si>
  <si>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</si>
  <si>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</si>
  <si>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</si>
  <si>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</si>
  <si>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</si>
  <si>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</si>
  <si>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</si>
  <si>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</si>
  <si>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</si>
  <si>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</si>
  <si>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</si>
  <si>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</si>
  <si>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</si>
  <si>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</si>
  <si>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</si>
  <si>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</si>
  <si>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</si>
  <si>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</si>
  <si>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</si>
  <si>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</si>
  <si>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</si>
  <si>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</si>
  <si>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</si>
  <si>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</si>
  <si>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</si>
  <si>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</si>
  <si>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</si>
  <si>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</si>
  <si>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</si>
  <si>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</si>
  <si>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</si>
  <si>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</si>
  <si>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</si>
  <si>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</si>
  <si>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</si>
  <si>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</si>
  <si>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</si>
  <si>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</si>
  <si>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</si>
  <si>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</si>
  <si>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</si>
  <si>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</si>
  <si>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</si>
  <si>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</si>
  <si>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</si>
  <si>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</si>
  <si>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</si>
  <si>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</si>
  <si>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</si>
  <si>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</si>
  <si>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</si>
  <si>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</si>
  <si>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</si>
  <si>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</si>
  <si>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</si>
  <si>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</si>
  <si>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</si>
  <si>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</si>
  <si>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</si>
  <si>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</si>
  <si>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</si>
  <si>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</si>
  <si>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</si>
  <si>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</si>
  <si>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</si>
  <si>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</si>
  <si>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</si>
  <si>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</si>
  <si>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</si>
  <si>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</si>
  <si>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</si>
  <si>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</si>
  <si>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</si>
  <si>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</si>
  <si>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</si>
  <si>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</si>
  <si>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</si>
  <si>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</si>
  <si>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</si>
  <si>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</si>
  <si>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</si>
  <si>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</si>
  <si>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</si>
  <si>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</si>
  <si>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</si>
  <si>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</si>
  <si>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</si>
  <si>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</si>
  <si>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</si>
  <si>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</si>
  <si>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</si>
  <si>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</si>
  <si>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</si>
  <si>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</si>
  <si>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</si>
  <si>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</si>
  <si>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</si>
  <si>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</si>
  <si>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</si>
  <si>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</si>
  <si>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</si>
  <si>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</si>
  <si>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</si>
  <si>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</si>
  <si>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</si>
  <si>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</si>
  <si>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</si>
  <si>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</si>
  <si>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</si>
  <si>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</si>
  <si>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</si>
  <si>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</si>
  <si>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</si>
  <si>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</si>
  <si>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</si>
  <si>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</si>
  <si>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</si>
  <si>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</si>
  <si>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</si>
  <si>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</si>
  <si>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</si>
  <si>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</si>
  <si>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</si>
  <si>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</si>
  <si>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</si>
  <si>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</si>
  <si>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</si>
  <si>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</si>
  <si>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</si>
  <si>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</si>
  <si>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</si>
  <si>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</si>
  <si>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</si>
  <si>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</si>
  <si>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</si>
  <si>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</si>
  <si>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</si>
  <si>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</si>
  <si>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</si>
  <si>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</si>
  <si>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</si>
  <si>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</si>
  <si>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</si>
  <si>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</si>
  <si>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</si>
  <si>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</si>
  <si>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</si>
  <si>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</si>
  <si>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</si>
  <si>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</si>
  <si>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</si>
  <si>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</si>
  <si>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</si>
  <si>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</si>
  <si>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</si>
  <si>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</si>
  <si>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</si>
  <si>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</si>
  <si>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</si>
  <si>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</si>
  <si>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</si>
  <si>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</si>
  <si>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</si>
  <si>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</si>
  <si>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</si>
  <si>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</si>
  <si>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</si>
  <si>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</si>
  <si>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</si>
  <si>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</si>
  <si>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</si>
  <si>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</si>
  <si>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</si>
  <si>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</si>
  <si>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</si>
  <si>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</si>
  <si>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</si>
  <si>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</si>
  <si>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</si>
  <si>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</si>
  <si>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</si>
  <si>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</si>
  <si>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</si>
  <si>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</si>
  <si>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</si>
  <si>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</si>
  <si>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</si>
  <si>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</si>
  <si>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</si>
  <si>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</si>
  <si>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</si>
  <si>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</si>
  <si>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</si>
  <si>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</si>
  <si>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</si>
  <si>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</si>
  <si>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</si>
  <si>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</si>
  <si>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</si>
  <si>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</si>
  <si>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</si>
  <si>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</si>
  <si>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</si>
  <si>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</si>
  <si>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</si>
  <si>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</si>
  <si>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</si>
  <si>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</si>
  <si>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</si>
  <si>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</si>
  <si>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</si>
  <si>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</si>
  <si>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</si>
  <si>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</si>
  <si>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</si>
  <si>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</si>
  <si>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</si>
  <si>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</si>
  <si>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</si>
  <si>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</si>
  <si>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</si>
  <si>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</si>
  <si>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</si>
  <si>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</si>
  <si>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</si>
  <si>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</si>
  <si>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</si>
  <si>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</si>
  <si>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</si>
  <si>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</si>
  <si>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</si>
  <si>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</si>
  <si>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</si>
  <si>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</si>
  <si>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</si>
  <si>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</si>
  <si>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</si>
  <si>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</si>
  <si>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</si>
  <si>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</si>
  <si>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</si>
  <si>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</si>
  <si>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</si>
  <si>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</si>
  <si>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</si>
  <si>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</si>
  <si>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</si>
  <si>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</si>
  <si>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</si>
  <si>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</si>
  <si>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</si>
  <si>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</si>
  <si>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</si>
  <si>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</si>
  <si>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</si>
  <si>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</si>
  <si>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</si>
  <si>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</si>
  <si>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</si>
  <si>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</si>
  <si>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</si>
  <si>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</si>
  <si>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</si>
  <si>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</si>
  <si>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</si>
  <si>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</si>
  <si>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</si>
  <si>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</si>
  <si>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</si>
  <si>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</si>
  <si>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</si>
  <si>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</si>
  <si>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</si>
  <si>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</si>
  <si>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</si>
  <si>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</si>
  <si>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</si>
  <si>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</si>
  <si>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</si>
  <si>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</si>
  <si>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</si>
  <si>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</si>
  <si>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</si>
  <si>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</si>
  <si>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</si>
  <si>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</si>
  <si>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</si>
  <si>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</si>
  <si>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</si>
  <si>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</si>
  <si>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</si>
  <si>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</si>
  <si>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</si>
  <si>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</si>
  <si>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</si>
  <si>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</si>
  <si>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</si>
  <si>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</si>
  <si>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</si>
  <si>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</si>
  <si>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</si>
  <si>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</si>
  <si>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</si>
  <si>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</si>
  <si>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</si>
  <si>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</si>
  <si>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</si>
  <si>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</si>
  <si>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</si>
  <si>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</si>
  <si>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</si>
  <si>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</si>
  <si>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</si>
  <si>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</si>
  <si>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</si>
  <si>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</si>
  <si>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</si>
  <si>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</si>
  <si>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</si>
  <si>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</si>
  <si>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</si>
  <si>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</si>
  <si>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</si>
  <si>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</si>
  <si>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</si>
  <si>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</si>
  <si>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</si>
  <si>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</si>
  <si>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</si>
  <si>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</si>
  <si>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</si>
  <si>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</si>
  <si>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</si>
  <si>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</si>
  <si>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</si>
  <si>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</si>
  <si>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</si>
  <si>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</si>
  <si>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</si>
  <si>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</si>
  <si>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</si>
  <si>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</si>
  <si>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</si>
  <si>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</si>
  <si>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</si>
  <si>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</si>
  <si>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</si>
  <si>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</si>
  <si>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</si>
  <si>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</si>
  <si>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</si>
  <si>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</si>
  <si>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</si>
  <si>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</si>
  <si>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</si>
  <si>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</si>
  <si>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</si>
  <si>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</si>
  <si>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</si>
  <si>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</si>
  <si>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</si>
  <si>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</si>
  <si>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</si>
  <si>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</si>
  <si>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</si>
  <si>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</si>
  <si>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</si>
  <si>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</si>
  <si>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</si>
  <si>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</si>
  <si>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</si>
  <si>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</si>
  <si>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</si>
  <si>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</si>
  <si>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</si>
  <si>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</si>
  <si>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</si>
  <si>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</si>
  <si>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</si>
  <si>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</si>
  <si>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</si>
  <si>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</si>
  <si>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</si>
  <si>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</si>
  <si>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</si>
  <si>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</si>
  <si>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</si>
  <si>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</si>
  <si>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</si>
  <si>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</si>
  <si>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</si>
  <si>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</si>
  <si>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</si>
  <si>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</si>
  <si>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</si>
  <si>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</si>
  <si>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</si>
  <si>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</si>
  <si>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</si>
  <si>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</si>
  <si>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</si>
  <si>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</si>
  <si>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</si>
  <si>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</si>
  <si>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</si>
  <si>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</si>
  <si>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</si>
  <si>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</si>
  <si>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</si>
  <si>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</si>
  <si>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</si>
  <si>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</si>
  <si>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</si>
  <si>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</si>
  <si>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</si>
  <si>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</si>
  <si>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</si>
  <si>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</si>
  <si>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</si>
  <si>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</si>
  <si>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</si>
  <si>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</si>
  <si>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</si>
  <si>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</si>
  <si>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</si>
  <si>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</si>
  <si>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</si>
  <si>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</si>
  <si>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</si>
  <si>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</si>
  <si>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</si>
  <si>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</si>
  <si>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</si>
  <si>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</si>
  <si>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</si>
  <si>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</si>
  <si>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</si>
  <si>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</si>
  <si>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</si>
  <si>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</si>
  <si>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</si>
  <si>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</si>
  <si>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</si>
  <si>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</si>
  <si>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</si>
  <si>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</si>
  <si>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</si>
  <si>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</si>
  <si>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</si>
  <si>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</si>
  <si>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</si>
  <si>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</si>
  <si>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</si>
  <si>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</si>
  <si>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</si>
  <si>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</si>
  <si>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</si>
  <si>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</si>
  <si>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</si>
  <si>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</si>
  <si>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</si>
  <si>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</si>
  <si>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</si>
  <si>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</si>
  <si>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</si>
  <si>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</si>
  <si>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</si>
  <si>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</si>
  <si>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</si>
  <si>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</si>
  <si>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</si>
  <si>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</si>
  <si>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</si>
  <si>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</si>
  <si>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</si>
  <si>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</si>
  <si>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</si>
  <si>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</si>
  <si>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</si>
  <si>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</si>
  <si>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</si>
  <si>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</si>
  <si>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</si>
  <si>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</si>
  <si>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</si>
  <si>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</si>
  <si>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</si>
  <si>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</si>
  <si>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</si>
  <si>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</si>
  <si>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</si>
  <si>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</si>
  <si>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</si>
  <si>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</si>
  <si>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</si>
  <si>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</si>
  <si>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</si>
  <si>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</si>
  <si>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</si>
  <si>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</si>
  <si>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</si>
  <si>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</si>
  <si>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</si>
  <si>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</si>
  <si>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</si>
  <si>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</si>
  <si>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</si>
  <si>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</si>
  <si>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</si>
  <si>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</si>
  <si>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</si>
  <si>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</si>
  <si>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</si>
  <si>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</si>
  <si>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</si>
  <si>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</si>
  <si>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</si>
  <si>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</si>
  <si>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</si>
  <si>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</si>
  <si>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</si>
  <si>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</si>
  <si>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</si>
  <si>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</si>
  <si>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</si>
  <si>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</si>
  <si>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</si>
  <si>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</si>
  <si>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</si>
  <si>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</si>
  <si>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</si>
  <si>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</si>
  <si>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</si>
  <si>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</si>
  <si>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</si>
  <si>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</si>
  <si>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</si>
  <si>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</si>
  <si>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</si>
  <si>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</si>
  <si>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</si>
  <si>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</si>
  <si>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</si>
  <si>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</si>
  <si>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</si>
  <si>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</si>
  <si>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</si>
  <si>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</si>
  <si>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</si>
  <si>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</si>
  <si>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</si>
  <si>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</si>
  <si>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</si>
  <si>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</si>
  <si>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</si>
  <si>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</si>
  <si>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</si>
  <si>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</si>
  <si>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</si>
  <si>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</si>
  <si>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</si>
  <si>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</si>
  <si>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</si>
  <si>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</si>
  <si>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</si>
  <si>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</si>
  <si>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</si>
  <si>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</si>
  <si>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</si>
  <si>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</si>
  <si>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</si>
  <si>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</si>
  <si>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</si>
  <si>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</si>
  <si>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</si>
  <si>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</si>
  <si>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</si>
  <si>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</si>
  <si>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</si>
  <si>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</si>
  <si>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</si>
  <si>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</si>
  <si>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</si>
  <si>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</si>
  <si>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</si>
  <si>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</si>
  <si>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</si>
  <si>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</si>
  <si>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</si>
  <si>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</si>
  <si>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</si>
  <si>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</si>
  <si>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</si>
  <si>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</si>
  <si>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</si>
  <si>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</si>
  <si>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</si>
  <si>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</si>
  <si>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</si>
  <si>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</si>
  <si>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</si>
  <si>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</si>
  <si>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</si>
  <si>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</si>
  <si>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</si>
  <si>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</si>
  <si>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</si>
  <si>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</si>
  <si>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</si>
  <si>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</si>
  <si>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</si>
  <si>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</si>
  <si>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</si>
  <si>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</si>
  <si>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</si>
  <si>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</si>
  <si>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</si>
  <si>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</si>
  <si>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</si>
  <si>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</si>
  <si>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</si>
  <si>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</si>
  <si>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</si>
  <si>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</si>
  <si>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</si>
  <si>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</si>
  <si>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</si>
  <si>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</si>
  <si>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</si>
  <si>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</si>
  <si>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</si>
  <si>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</si>
  <si>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</si>
  <si>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</si>
  <si>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</si>
  <si>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</si>
  <si>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</si>
  <si>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</si>
  <si>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</si>
  <si>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</si>
  <si>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</si>
  <si>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</si>
  <si>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</si>
  <si>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</si>
  <si>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</si>
  <si>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</si>
  <si>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</si>
  <si>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</si>
  <si>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</si>
  <si>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</si>
  <si>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</si>
  <si>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</si>
  <si>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</si>
  <si>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</si>
  <si>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</si>
  <si>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</si>
  <si>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</si>
  <si>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</si>
  <si>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</si>
  <si>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</si>
  <si>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</si>
  <si>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</si>
  <si>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</si>
  <si>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</si>
  <si>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</si>
  <si>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</si>
  <si>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</si>
  <si>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</si>
  <si>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</si>
  <si>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</si>
  <si>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</si>
  <si>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</si>
  <si>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</si>
  <si>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</si>
  <si>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</si>
  <si>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</si>
  <si>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</si>
  <si>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</si>
  <si>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</si>
  <si>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</si>
  <si>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</si>
  <si>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</si>
  <si>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</si>
  <si>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</si>
  <si>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</si>
  <si>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</si>
  <si>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</si>
  <si>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</si>
  <si>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</si>
  <si>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</si>
  <si>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</si>
  <si>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</si>
  <si>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</si>
  <si>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</si>
  <si>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</si>
  <si>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</si>
  <si>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</si>
  <si>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</si>
  <si>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</si>
  <si>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</si>
  <si>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</si>
  <si>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</si>
  <si>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</si>
  <si>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</si>
  <si>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</si>
  <si>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</si>
  <si>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</si>
  <si>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</si>
  <si>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</si>
  <si>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</si>
  <si>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</si>
  <si>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</si>
  <si>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</si>
  <si>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</si>
  <si>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</si>
  <si>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</si>
  <si>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</si>
  <si>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</si>
  <si>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</si>
  <si>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</si>
  <si>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</si>
  <si>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</si>
  <si>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</si>
  <si>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</si>
  <si>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</si>
  <si>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</si>
  <si>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</si>
  <si>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</si>
  <si>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</si>
  <si>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</si>
  <si>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</si>
  <si>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</si>
  <si>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</si>
  <si>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</si>
  <si>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</si>
  <si>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</si>
  <si>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</si>
  <si>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</si>
  <si>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</si>
  <si>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</si>
  <si>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</si>
  <si>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</si>
  <si>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</si>
  <si>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</si>
  <si>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</si>
  <si>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</si>
  <si>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</si>
  <si>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</si>
  <si>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</si>
  <si>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</si>
  <si>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</si>
  <si>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</si>
  <si>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</si>
  <si>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</si>
  <si>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</si>
  <si>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</si>
  <si>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</si>
  <si>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</si>
  <si>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</si>
  <si>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</si>
  <si>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</si>
  <si>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</si>
  <si>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</si>
  <si>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</si>
  <si>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</si>
  <si>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</si>
  <si>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</si>
  <si>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</si>
  <si>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</si>
  <si>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</si>
  <si>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</si>
  <si>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</si>
  <si>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</si>
  <si>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</si>
  <si>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</si>
  <si>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</si>
  <si>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</si>
  <si>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</si>
  <si>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</si>
  <si>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</si>
  <si>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</si>
  <si>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</si>
  <si>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</si>
  <si>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</si>
  <si>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</si>
  <si>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</si>
  <si>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</si>
  <si>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</si>
  <si>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</si>
  <si>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</si>
  <si>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</si>
  <si>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</si>
  <si>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</si>
  <si>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</si>
  <si>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</si>
  <si>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</si>
  <si>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</si>
  <si>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</si>
  <si>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</si>
  <si>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</si>
  <si>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</si>
  <si>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</si>
  <si>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</si>
  <si>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</si>
  <si>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</si>
  <si>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</si>
  <si>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</si>
  <si>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</si>
  <si>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</si>
  <si>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</si>
  <si>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</si>
  <si>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</si>
  <si>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</si>
  <si>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</si>
  <si>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</si>
  <si>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</si>
  <si>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</si>
  <si>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</si>
  <si>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</si>
  <si>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</si>
  <si>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</si>
  <si>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</si>
  <si>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</si>
  <si>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</si>
  <si>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</si>
  <si>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</si>
  <si>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</si>
  <si>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</si>
  <si>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</si>
  <si>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</si>
  <si>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</si>
  <si>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</si>
  <si>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</si>
  <si>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</si>
  <si>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</si>
  <si>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</si>
  <si>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</si>
  <si>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</si>
  <si>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</si>
  <si>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</si>
  <si>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</si>
  <si>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</si>
  <si>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</si>
  <si>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</si>
  <si>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</si>
  <si>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</si>
  <si>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</si>
  <si>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</si>
  <si>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</si>
  <si>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</si>
  <si>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</si>
  <si>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</si>
  <si>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</si>
  <si>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</si>
  <si>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</si>
  <si>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</si>
  <si>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</si>
  <si>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</si>
  <si>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</si>
  <si>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</si>
  <si>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</si>
  <si>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</si>
  <si>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</si>
  <si>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</si>
  <si>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</si>
  <si>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</si>
  <si>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</si>
  <si>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</si>
  <si>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</si>
  <si>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</si>
  <si>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</si>
  <si>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</si>
  <si>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</si>
  <si>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</si>
  <si>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</si>
  <si>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</si>
  <si>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</si>
  <si>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</si>
  <si>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</si>
  <si>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</si>
  <si>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</si>
  <si>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</si>
  <si>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</si>
  <si>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</si>
  <si>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</si>
  <si>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</si>
  <si>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</si>
  <si>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</si>
  <si>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</si>
  <si>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</si>
  <si>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</si>
  <si>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</si>
  <si>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</si>
  <si>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</si>
  <si>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</si>
  <si>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</si>
  <si>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</si>
  <si>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</si>
  <si>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</si>
  <si>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</si>
  <si>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</si>
  <si>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</si>
  <si>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</si>
  <si>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</si>
  <si>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</si>
  <si>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</si>
  <si>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</si>
  <si>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</si>
  <si>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</si>
  <si>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</si>
  <si>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</si>
  <si>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</si>
  <si>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</si>
  <si>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</si>
  <si>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</si>
  <si>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</si>
  <si>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</si>
  <si>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</si>
  <si>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</si>
  <si>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</si>
  <si>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</si>
  <si>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</si>
  <si>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</si>
  <si>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</si>
  <si>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</si>
  <si>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</si>
  <si>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</si>
  <si>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</si>
  <si>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</si>
  <si>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</si>
  <si>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</si>
  <si>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</si>
  <si>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</si>
  <si>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</si>
  <si>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</si>
  <si>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</si>
  <si>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</si>
  <si>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</si>
  <si>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</si>
  <si>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</si>
  <si>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</si>
  <si>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</si>
  <si>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</si>
  <si>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</si>
  <si>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</si>
  <si>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</si>
  <si>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</si>
  <si>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</si>
  <si>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</si>
  <si>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</si>
  <si>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</si>
  <si>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</si>
  <si>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</si>
  <si>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</si>
  <si>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</si>
  <si>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</si>
  <si>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</si>
  <si>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</si>
  <si>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</si>
  <si>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</si>
  <si>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</si>
  <si>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</si>
  <si>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</si>
  <si>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</si>
  <si>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</si>
  <si>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</si>
  <si>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</si>
  <si>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</si>
  <si>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</si>
  <si>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</si>
  <si>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</si>
  <si>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</si>
  <si>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</si>
  <si>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</si>
  <si>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</si>
  <si>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</si>
  <si>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</si>
  <si>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</si>
  <si>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</si>
  <si>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</si>
  <si>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</si>
  <si>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</si>
  <si>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</si>
  <si>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</si>
  <si>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</si>
  <si>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</si>
  <si>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</si>
  <si>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</si>
  <si>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</si>
  <si>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</si>
  <si>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</si>
  <si>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</si>
  <si>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</si>
  <si>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</si>
  <si>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</si>
  <si>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</si>
  <si>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</si>
  <si>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</si>
  <si>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</si>
  <si>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</si>
  <si>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</si>
  <si>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</si>
  <si>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</si>
  <si>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</si>
  <si>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</si>
  <si>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</si>
  <si>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</si>
  <si>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</si>
  <si>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</si>
  <si>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</si>
  <si>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</si>
  <si>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</si>
  <si>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</si>
  <si>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</si>
  <si>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</si>
  <si>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</si>
  <si>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</si>
  <si>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</si>
  <si>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</si>
  <si>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</si>
  <si>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</si>
  <si>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</si>
  <si>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</si>
  <si>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</si>
  <si>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</si>
  <si>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</si>
  <si>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</si>
  <si>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</si>
  <si>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</si>
  <si>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</si>
  <si>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</si>
  <si>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</si>
  <si>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</si>
  <si>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</si>
  <si>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</si>
  <si>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</si>
  <si>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</si>
  <si>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</si>
  <si>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</si>
  <si>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</si>
  <si>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</si>
  <si>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</si>
  <si>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</si>
  <si>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</si>
  <si>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</si>
  <si>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</si>
  <si>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</si>
  <si>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</si>
  <si>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</si>
  <si>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</si>
  <si>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</si>
  <si>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</si>
  <si>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</si>
  <si>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</si>
  <si>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</si>
  <si>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</si>
  <si>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</si>
  <si>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</si>
  <si>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</si>
  <si>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</si>
  <si>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</si>
  <si>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</si>
  <si>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</si>
  <si>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</si>
  <si>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</si>
  <si>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</si>
  <si>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</si>
  <si>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</si>
  <si>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</si>
  <si>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</si>
  <si>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</si>
  <si>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</si>
  <si>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</si>
  <si>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</si>
  <si>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</si>
  <si>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</si>
  <si>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</si>
  <si>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</si>
  <si>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</si>
  <si>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</si>
  <si>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</si>
  <si>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</si>
  <si>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</si>
  <si>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</si>
  <si>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</si>
  <si>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</si>
  <si>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</si>
  <si>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</si>
  <si>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</si>
  <si>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</si>
  <si>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</si>
  <si>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</si>
  <si>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</si>
  <si>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</si>
  <si>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</si>
  <si>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</si>
  <si>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</si>
  <si>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</si>
  <si>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</si>
  <si>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</si>
  <si>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</si>
  <si>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</si>
  <si>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</si>
  <si>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</si>
  <si>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</si>
  <si>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</si>
  <si>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</si>
  <si>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</si>
  <si>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</si>
  <si>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</si>
  <si>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</si>
  <si>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</si>
  <si>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</si>
  <si>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</si>
  <si>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</si>
  <si>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</si>
  <si>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</si>
  <si>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</si>
  <si>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</si>
  <si>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</si>
  <si>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</si>
  <si>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</si>
  <si>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</si>
  <si>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</si>
  <si>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</si>
  <si>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</si>
  <si>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</si>
  <si>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</si>
  <si>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</si>
  <si>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</si>
  <si>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</si>
  <si>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</si>
  <si>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</si>
  <si>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</si>
  <si>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</si>
  <si>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</si>
  <si>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</si>
  <si>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</si>
  <si>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</si>
  <si>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</si>
  <si>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</si>
  <si>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</si>
  <si>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</si>
  <si>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</si>
  <si>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</si>
  <si>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</si>
  <si>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</si>
  <si>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</si>
  <si>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</si>
  <si>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</si>
  <si>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</si>
  <si>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</si>
  <si>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</si>
  <si>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</si>
  <si>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</si>
  <si>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</si>
  <si>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</si>
  <si>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</si>
  <si>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</si>
  <si>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</si>
  <si>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</si>
  <si>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</si>
  <si>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</si>
  <si>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</si>
  <si>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</si>
  <si>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</si>
  <si>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</si>
  <si>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</si>
  <si>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</si>
  <si>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</si>
  <si>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</si>
  <si>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</si>
  <si>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</si>
  <si>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</si>
  <si>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</si>
  <si>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</si>
  <si>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</si>
  <si>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</si>
  <si>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</si>
  <si>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</si>
  <si>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</si>
  <si>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</si>
  <si>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</si>
  <si>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</si>
  <si>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</si>
  <si>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</si>
  <si>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</si>
  <si>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</si>
  <si>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</si>
  <si>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</si>
  <si>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</si>
  <si>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</si>
  <si>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</si>
  <si>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</si>
  <si>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</si>
  <si>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</si>
  <si>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</si>
  <si>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</si>
  <si>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</si>
  <si>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</si>
  <si>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</si>
  <si>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</si>
  <si>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</si>
  <si>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</si>
  <si>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</si>
  <si>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</si>
  <si>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</si>
  <si>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</si>
  <si>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</si>
  <si>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</si>
  <si>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</si>
  <si>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</si>
  <si>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</si>
  <si>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</si>
  <si>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</si>
  <si>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</si>
  <si>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</si>
  <si>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</si>
  <si>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</si>
  <si>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</si>
  <si>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</si>
  <si>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</si>
  <si>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</si>
  <si>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</si>
  <si>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</si>
  <si>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</si>
  <si>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</si>
  <si>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</si>
  <si>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</si>
  <si>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</si>
  <si>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</si>
  <si>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</si>
  <si>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</si>
  <si>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</si>
  <si>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</si>
  <si>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</si>
  <si>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</si>
  <si>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</si>
  <si>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</si>
  <si>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</si>
  <si>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</si>
  <si>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</si>
  <si>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</si>
  <si>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</si>
  <si>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</si>
  <si>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</si>
  <si>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</si>
  <si>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</si>
  <si>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</si>
  <si>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</si>
  <si>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</si>
  <si>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</si>
  <si>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</si>
  <si>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</si>
  <si>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</si>
  <si>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</si>
  <si>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</si>
  <si>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</si>
  <si>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</si>
  <si>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</si>
  <si>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</si>
  <si>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</si>
  <si>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</si>
  <si>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</si>
  <si>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</si>
  <si>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</si>
  <si>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</si>
  <si>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</si>
  <si>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</si>
  <si>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</si>
  <si>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</si>
  <si>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</si>
  <si>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</si>
  <si>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</si>
  <si>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</si>
  <si>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</si>
  <si>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</si>
  <si>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</si>
  <si>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</si>
  <si>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</si>
  <si>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</si>
  <si>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</si>
  <si>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</si>
  <si>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</si>
  <si>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</si>
  <si>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</si>
  <si>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</si>
  <si>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</si>
  <si>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</si>
  <si>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</si>
  <si>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</si>
  <si>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</si>
  <si>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</si>
  <si>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</si>
  <si>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</si>
  <si>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</si>
  <si>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</si>
  <si>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</si>
  <si>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</si>
  <si>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</si>
  <si>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</si>
  <si>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</si>
  <si>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</si>
  <si>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</si>
  <si>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</si>
  <si>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</si>
  <si>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</si>
  <si>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</si>
  <si>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</si>
  <si>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</si>
  <si>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</si>
  <si>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</si>
  <si>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</si>
  <si>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</si>
  <si>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</si>
  <si>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</si>
  <si>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</si>
  <si>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</si>
  <si>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</si>
  <si>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</si>
  <si>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</si>
  <si>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</si>
  <si>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</si>
  <si>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</si>
  <si>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</si>
  <si>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</si>
  <si>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</si>
  <si>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</si>
  <si>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</si>
  <si>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</si>
  <si>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</si>
  <si>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</si>
  <si>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</si>
  <si>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</si>
  <si>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</si>
  <si>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</si>
  <si>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</si>
  <si>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</si>
  <si>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</si>
  <si>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</si>
  <si>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</si>
  <si>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</si>
  <si>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</si>
  <si>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</si>
  <si>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</si>
  <si>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</si>
  <si>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</si>
  <si>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</si>
  <si>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</si>
  <si>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</si>
  <si>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</si>
  <si>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</si>
  <si>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</si>
  <si>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</si>
  <si>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</si>
  <si>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</si>
  <si>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</si>
  <si>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</si>
  <si>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</si>
  <si>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</si>
  <si>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</si>
  <si>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</si>
  <si>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</si>
  <si>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</si>
  <si>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</si>
  <si>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</si>
  <si>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</si>
  <si>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</si>
  <si>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</si>
  <si>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</si>
  <si>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</si>
  <si>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</si>
  <si>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</si>
  <si>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</si>
  <si>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</si>
  <si>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</si>
  <si>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</si>
  <si>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</si>
  <si>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</si>
  <si>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</si>
  <si>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</si>
  <si>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</si>
  <si>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</si>
  <si>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</si>
  <si>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</si>
  <si>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</si>
  <si>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</si>
  <si>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</si>
  <si>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</si>
  <si>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</si>
  <si>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</si>
  <si>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</si>
  <si>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</si>
  <si>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</si>
  <si>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</si>
  <si>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</si>
  <si>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</si>
  <si>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</si>
  <si>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</si>
  <si>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</si>
  <si>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</si>
  <si>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</si>
  <si>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</si>
  <si>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</si>
  <si>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</si>
  <si>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</si>
  <si>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</si>
  <si>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</si>
  <si>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</si>
  <si>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</si>
  <si>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</si>
  <si>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</si>
  <si>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</si>
  <si>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</si>
  <si>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</si>
  <si>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</si>
  <si>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</si>
  <si>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</si>
  <si>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</si>
  <si>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</si>
  <si>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</si>
  <si>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</si>
  <si>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</si>
  <si>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</si>
  <si>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</si>
  <si>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</si>
  <si>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</si>
  <si>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</si>
  <si>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</si>
  <si>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</si>
  <si>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</si>
  <si>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</si>
  <si>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</si>
  <si>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</si>
  <si>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</si>
  <si>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</si>
  <si>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</si>
  <si>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</si>
  <si>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</si>
  <si>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</si>
  <si>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</si>
  <si>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</si>
  <si>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</si>
  <si>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</si>
  <si>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</si>
  <si>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</si>
  <si>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</si>
  <si>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</si>
  <si>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</si>
  <si>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</si>
  <si>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</si>
  <si>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</si>
  <si>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</si>
  <si>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</si>
  <si>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</si>
  <si>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</si>
  <si>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</si>
  <si>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</si>
  <si>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</si>
  <si>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</si>
  <si>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</si>
  <si>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</si>
  <si>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</si>
  <si>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</si>
  <si>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</si>
  <si>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</si>
  <si>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</si>
  <si>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</si>
  <si>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</si>
  <si>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</si>
  <si>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</si>
  <si>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</si>
  <si>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</si>
  <si>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</si>
  <si>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</si>
  <si>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</si>
  <si>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</si>
  <si>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</si>
  <si>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</si>
  <si>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</si>
  <si>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</si>
  <si>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</si>
  <si>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</si>
  <si>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</si>
  <si>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</si>
  <si>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</si>
  <si>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</si>
  <si>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</si>
  <si>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</si>
  <si>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</si>
  <si>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</si>
  <si>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</si>
  <si>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</si>
  <si>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</si>
  <si>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</si>
  <si>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</si>
  <si>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</si>
  <si>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</si>
  <si>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</si>
  <si>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</si>
  <si>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</si>
  <si>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</si>
  <si>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</si>
  <si>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</si>
  <si>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</si>
  <si>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</si>
  <si>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</si>
  <si>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</si>
  <si>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</si>
  <si>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</si>
  <si>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</si>
  <si>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</si>
  <si>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</si>
  <si>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</si>
  <si>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</si>
  <si>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</si>
  <si>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</si>
  <si>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</si>
  <si>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</si>
  <si>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</si>
  <si>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</si>
  <si>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</si>
  <si>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</si>
  <si>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</si>
  <si>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</si>
  <si>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</si>
  <si>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</si>
  <si>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</si>
  <si>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</si>
  <si>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</si>
  <si>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</si>
  <si>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</si>
  <si>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</si>
  <si>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</si>
  <si>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</si>
  <si>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</si>
  <si>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</si>
  <si>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</si>
  <si>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</si>
  <si>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</si>
  <si>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</si>
  <si>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</si>
  <si>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</si>
  <si>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</si>
  <si>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</si>
  <si>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</si>
  <si>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</si>
  <si>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</si>
  <si>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</si>
  <si>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</si>
  <si>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</si>
  <si>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</si>
  <si>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</si>
  <si>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</si>
  <si>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</si>
  <si>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</si>
  <si>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</si>
  <si>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</si>
  <si>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</si>
  <si>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</si>
  <si>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</si>
  <si>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</si>
  <si>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</si>
  <si>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</si>
  <si>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</si>
  <si>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</si>
  <si>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</si>
  <si>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</si>
  <si>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</si>
  <si>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</si>
  <si>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</si>
  <si>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</si>
  <si>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</si>
  <si>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</si>
  <si>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</si>
  <si>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</si>
  <si>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</si>
  <si>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</si>
  <si>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</si>
  <si>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</si>
  <si>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</si>
  <si>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</si>
  <si>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</si>
  <si>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</si>
  <si>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</si>
  <si>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</si>
  <si>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</si>
  <si>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</si>
  <si>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</si>
  <si>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</si>
  <si>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</si>
  <si>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</si>
  <si>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</si>
  <si>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</si>
  <si>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</si>
  <si>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</si>
  <si>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</si>
  <si>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</si>
  <si>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</si>
  <si>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</si>
  <si>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</si>
  <si>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</si>
  <si>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</si>
  <si>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</si>
  <si>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</si>
  <si>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</si>
  <si>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</si>
  <si>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</si>
  <si>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</si>
  <si>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</si>
  <si>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</si>
  <si>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</si>
  <si>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</si>
  <si>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</si>
  <si>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</si>
  <si>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</si>
  <si>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</si>
  <si>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</si>
  <si>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</si>
  <si>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</si>
  <si>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</si>
  <si>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</si>
  <si>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</si>
  <si>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</si>
  <si>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</si>
  <si>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</si>
  <si>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</si>
  <si>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</si>
  <si>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</si>
  <si>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</si>
  <si>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</si>
  <si>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</si>
  <si>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</si>
  <si>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</si>
  <si>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</si>
  <si>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</si>
  <si>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</si>
  <si>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</si>
  <si>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</si>
  <si>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</si>
  <si>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</si>
  <si>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</si>
  <si>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</si>
  <si>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</si>
  <si>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</si>
  <si>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</si>
  <si>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</si>
  <si>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</si>
  <si>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</si>
  <si>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</si>
  <si>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</si>
  <si>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</si>
  <si>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</si>
  <si>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</si>
  <si>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</si>
  <si>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</si>
  <si>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</si>
  <si>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</si>
  <si>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</si>
  <si>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</si>
  <si>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</si>
  <si>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</si>
  <si>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</si>
  <si>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</si>
  <si>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</si>
  <si>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</si>
  <si>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</si>
  <si>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</si>
  <si>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</si>
  <si>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</si>
  <si>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</si>
  <si>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</si>
  <si>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</si>
  <si>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</si>
  <si>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</si>
  <si>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</si>
  <si>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</si>
  <si>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</si>
  <si>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</si>
  <si>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</si>
  <si>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</si>
  <si>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</si>
  <si>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</si>
  <si>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</si>
  <si>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</si>
  <si>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</si>
  <si>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</si>
  <si>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</si>
  <si>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</si>
  <si>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</si>
  <si>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</si>
  <si>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</si>
  <si>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</si>
  <si>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</si>
  <si>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</si>
  <si>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</si>
  <si>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</si>
  <si>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</si>
  <si>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</si>
  <si>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</si>
  <si>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</si>
  <si>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</si>
  <si>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</si>
  <si>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</si>
  <si>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</si>
  <si>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</si>
  <si>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</si>
  <si>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</si>
  <si>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</si>
  <si>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</si>
  <si>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</si>
  <si>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</si>
  <si>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</si>
  <si>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</si>
  <si>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</si>
  <si>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</si>
  <si>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</si>
  <si>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</si>
  <si>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</si>
  <si>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</si>
  <si>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</si>
  <si>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</si>
  <si>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</si>
  <si>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</si>
  <si>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</si>
  <si>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</si>
  <si>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</si>
  <si>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</si>
  <si>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</si>
  <si>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</si>
  <si>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</si>
  <si>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</si>
  <si>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</si>
  <si>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</si>
  <si>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</si>
  <si>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</si>
  <si>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</si>
  <si>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</si>
  <si>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</si>
  <si>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</si>
  <si>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</si>
  <si>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</si>
  <si>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</si>
  <si>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</si>
  <si>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</si>
  <si>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</si>
  <si>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</si>
  <si>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</si>
  <si>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</si>
  <si>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</si>
  <si>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</si>
  <si>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</si>
  <si>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</si>
  <si>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</si>
  <si>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</si>
  <si>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</si>
  <si>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</si>
  <si>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</si>
  <si>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</si>
  <si>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</si>
  <si>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</si>
  <si>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</si>
  <si>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</si>
  <si>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</si>
  <si>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</si>
  <si>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</si>
  <si>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</si>
  <si>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</si>
  <si>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</si>
  <si>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</si>
  <si>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</si>
  <si>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</si>
  <si>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</si>
  <si>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</si>
  <si>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</si>
  <si>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</si>
  <si>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</si>
  <si>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</si>
  <si>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</si>
  <si>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</si>
  <si>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</si>
  <si>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</si>
  <si>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</si>
  <si>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</si>
  <si>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</si>
  <si>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</si>
  <si>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</si>
  <si>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</si>
  <si>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</si>
  <si>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</si>
  <si>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</si>
  <si>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</si>
  <si>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</si>
  <si>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</si>
  <si>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</si>
  <si>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</si>
  <si>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</si>
  <si>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</si>
  <si>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</si>
  <si>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</si>
  <si>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</si>
  <si>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</si>
  <si>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</si>
  <si>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</si>
  <si>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</si>
  <si>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</si>
  <si>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</si>
  <si>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</si>
  <si>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</si>
  <si>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</si>
  <si>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</si>
  <si>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</si>
  <si>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</si>
  <si>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</si>
  <si>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</si>
  <si>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</si>
  <si>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</si>
  <si>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</si>
  <si>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</si>
  <si>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</si>
  <si>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</si>
  <si>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</si>
  <si>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</si>
  <si>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</si>
  <si>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</si>
  <si>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</si>
  <si>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</si>
  <si>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</si>
  <si>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</si>
  <si>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</si>
  <si>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</si>
  <si>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</si>
  <si>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</si>
  <si>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</si>
  <si>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</si>
  <si>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</si>
  <si>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</si>
  <si>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</si>
  <si>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</si>
  <si>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</si>
  <si>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</si>
  <si>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</si>
  <si>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</si>
  <si>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</si>
  <si>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</si>
  <si>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</si>
  <si>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</si>
  <si>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</si>
  <si>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</si>
  <si>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</si>
  <si>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</si>
  <si>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</si>
  <si>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</si>
  <si>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</si>
  <si>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</si>
  <si>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</si>
  <si>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</si>
  <si>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</si>
  <si>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</si>
  <si>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</si>
  <si>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</si>
  <si>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</si>
  <si>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</si>
  <si>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</si>
  <si>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</si>
  <si>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</si>
  <si>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</si>
  <si>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</si>
  <si>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</si>
  <si>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</si>
  <si>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</si>
  <si>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</si>
  <si>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</si>
  <si>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</si>
  <si>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</si>
  <si>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</si>
  <si>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</si>
  <si>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</si>
  <si>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</si>
  <si>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</si>
  <si>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</si>
  <si>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</si>
  <si>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</si>
  <si>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</si>
  <si>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</si>
  <si>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</si>
  <si>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</si>
  <si>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</si>
  <si>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</si>
  <si>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</si>
  <si>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</si>
  <si>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</si>
  <si>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</si>
  <si>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</si>
  <si>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</si>
  <si>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</si>
  <si>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</si>
  <si>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</si>
  <si>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</si>
  <si>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</si>
  <si>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</si>
  <si>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</si>
  <si>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</si>
  <si>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</si>
  <si>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</si>
  <si>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</si>
  <si>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</si>
  <si>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</si>
  <si>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</si>
  <si>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</si>
  <si>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</si>
  <si>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</si>
  <si>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</si>
  <si>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</si>
  <si>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</si>
  <si>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</si>
  <si>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</si>
  <si>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</si>
  <si>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</si>
  <si>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</si>
  <si>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</si>
  <si>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</si>
  <si>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</si>
  <si>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</si>
  <si>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</si>
  <si>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</si>
  <si>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</si>
  <si>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</si>
  <si>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</si>
  <si>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</si>
  <si>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</si>
  <si>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</si>
  <si>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</si>
  <si>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</si>
  <si>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</si>
  <si>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</si>
  <si>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</si>
  <si>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</si>
  <si>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</si>
  <si>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</si>
  <si>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</si>
  <si>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</si>
  <si>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</si>
  <si>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</si>
  <si>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</si>
  <si>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</si>
  <si>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</si>
  <si>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</si>
  <si>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</si>
  <si>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</si>
  <si>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</si>
  <si>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</si>
  <si>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</si>
  <si>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</si>
  <si>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</si>
  <si>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</si>
  <si>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</si>
  <si>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</si>
  <si>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</si>
  <si>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</si>
  <si>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</si>
  <si>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</si>
  <si>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</si>
  <si>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</si>
  <si>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</si>
  <si>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</si>
  <si>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</si>
  <si>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</si>
  <si>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</si>
  <si>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</si>
  <si>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</si>
  <si>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</si>
  <si>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</si>
  <si>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</si>
  <si>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</si>
  <si>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</si>
  <si>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</si>
  <si>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</si>
  <si>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</si>
  <si>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</si>
  <si>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</si>
  <si>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</si>
  <si>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</si>
  <si>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</si>
  <si>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</si>
  <si>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</si>
  <si>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</si>
  <si>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</si>
  <si>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</si>
  <si>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</si>
  <si>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</si>
  <si>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</si>
  <si>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</si>
  <si>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</si>
  <si>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</si>
  <si>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</si>
  <si>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</si>
  <si>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</si>
  <si>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</si>
  <si>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</si>
  <si>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</si>
  <si>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</si>
  <si>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</si>
  <si>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</si>
  <si>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</si>
  <si>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</si>
  <si>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</si>
  <si>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</si>
  <si>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</si>
  <si>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</si>
  <si>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</si>
  <si>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</si>
  <si>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</si>
  <si>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</si>
  <si>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</si>
  <si>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</si>
  <si>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</si>
  <si>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</si>
  <si>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</si>
  <si>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</si>
  <si>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</si>
  <si>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</si>
  <si>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</si>
  <si>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</si>
  <si>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</si>
  <si>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</si>
  <si>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</si>
  <si>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</si>
  <si>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</si>
  <si>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</si>
  <si>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</si>
  <si>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</si>
  <si>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</si>
  <si>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</si>
  <si>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</si>
  <si>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</si>
  <si>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</si>
  <si>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</si>
  <si>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</si>
  <si>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</si>
  <si>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</si>
  <si>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</si>
  <si>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</si>
  <si>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</si>
  <si>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</si>
  <si>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</si>
  <si>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</si>
  <si>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</si>
  <si>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</si>
  <si>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</si>
  <si>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</si>
  <si>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</si>
  <si>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</si>
  <si>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</si>
  <si>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</si>
  <si>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</si>
  <si>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</si>
  <si>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</si>
  <si>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</si>
  <si>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</si>
  <si>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</si>
  <si>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</si>
  <si>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</si>
  <si>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</si>
  <si>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</si>
  <si>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</si>
  <si>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</si>
  <si>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</si>
  <si>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</si>
  <si>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</si>
  <si>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</si>
  <si>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</si>
  <si>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</si>
  <si>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</si>
  <si>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</si>
  <si>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</si>
  <si>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</si>
  <si>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</si>
  <si>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</si>
  <si>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</si>
  <si>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</si>
  <si>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</si>
  <si>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</si>
  <si>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</si>
  <si>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</si>
  <si>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</si>
  <si>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</si>
  <si>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</si>
  <si>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</si>
  <si>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</si>
  <si>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</si>
  <si>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</si>
  <si>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</si>
  <si>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</si>
  <si>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</si>
  <si>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</si>
  <si>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</si>
  <si>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</si>
  <si>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</si>
  <si>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</si>
  <si>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</si>
  <si>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</si>
  <si>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</si>
  <si>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</si>
  <si>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</si>
  <si>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</si>
  <si>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</si>
  <si>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</si>
  <si>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</si>
  <si>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</si>
  <si>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</si>
  <si>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</si>
  <si>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</si>
  <si>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</si>
  <si>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</si>
  <si>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</si>
  <si>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</si>
  <si>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</si>
  <si>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</si>
  <si>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</si>
  <si>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</si>
  <si>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</si>
  <si>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</si>
  <si>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</si>
  <si>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</si>
  <si>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</si>
  <si>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</si>
  <si>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</si>
  <si>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</si>
  <si>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</si>
  <si>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</si>
  <si>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</si>
  <si>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</si>
  <si>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</si>
  <si>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</si>
  <si>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</si>
  <si>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</si>
  <si>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</si>
  <si>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</si>
  <si>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</si>
  <si>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</si>
  <si>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</si>
  <si>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</si>
  <si>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</si>
  <si>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</si>
  <si>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</si>
  <si>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</si>
  <si>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</si>
  <si>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</si>
  <si>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</si>
  <si>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</si>
  <si>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</si>
  <si>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</si>
  <si>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</si>
  <si>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</si>
  <si>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</si>
  <si>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</si>
  <si>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</si>
  <si>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</si>
  <si>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</si>
  <si>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</si>
  <si>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</si>
  <si>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</si>
  <si>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</si>
  <si>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</si>
  <si>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</si>
  <si>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</si>
  <si>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</si>
  <si>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</si>
  <si>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</si>
  <si>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</si>
  <si>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</si>
  <si>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</si>
  <si>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</si>
  <si>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</si>
  <si>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</si>
  <si>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</si>
  <si>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</si>
  <si>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</si>
  <si>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</si>
  <si>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</si>
  <si>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</si>
  <si>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</si>
  <si>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</si>
  <si>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</si>
  <si>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</si>
  <si>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</si>
  <si>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</si>
  <si>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</si>
  <si>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</si>
  <si>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</si>
  <si>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</si>
  <si>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</si>
  <si>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</si>
  <si>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</si>
  <si>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</si>
  <si>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</si>
  <si>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</si>
  <si>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</si>
  <si>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</si>
  <si>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</si>
  <si>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</si>
  <si>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</si>
  <si>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</si>
  <si>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</si>
  <si>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</si>
  <si>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</si>
  <si>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</si>
  <si>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</si>
  <si>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</si>
  <si>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</si>
  <si>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</si>
  <si>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</si>
  <si>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</si>
  <si>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</si>
  <si>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</si>
  <si>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</si>
  <si>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</si>
  <si>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</si>
  <si>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</si>
  <si>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</si>
  <si>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</si>
  <si>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</si>
  <si>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</si>
  <si>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</si>
  <si>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</si>
  <si>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</si>
  <si>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</si>
  <si>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</si>
  <si>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</si>
  <si>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</si>
  <si>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</si>
  <si>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</si>
  <si>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</si>
  <si>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</si>
  <si>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</si>
  <si>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</si>
  <si>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</si>
  <si>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</si>
  <si>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</si>
  <si>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</si>
  <si>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</si>
  <si>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</si>
  <si>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</si>
  <si>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</si>
  <si>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</si>
  <si>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</si>
  <si>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</si>
  <si>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</si>
  <si>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</si>
  <si>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</si>
  <si>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</si>
  <si>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</si>
  <si>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</si>
  <si>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</si>
  <si>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</si>
  <si>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</si>
  <si>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</si>
  <si>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</si>
  <si>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</si>
  <si>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</si>
  <si>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</si>
  <si>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</si>
  <si>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</si>
  <si>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</si>
  <si>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</si>
  <si>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</si>
  <si>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</si>
  <si>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</si>
  <si>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</si>
  <si>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</si>
  <si>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</si>
  <si>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</si>
  <si>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</si>
  <si>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</si>
  <si>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</si>
  <si>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</si>
  <si>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</si>
  <si>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</si>
  <si>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</si>
  <si>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</si>
  <si>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</si>
  <si>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</si>
  <si>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</si>
  <si>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</si>
  <si>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</si>
  <si>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</si>
  <si>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</si>
  <si>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</si>
  <si>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</si>
  <si>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</si>
  <si>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</si>
  <si>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</si>
  <si>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</si>
  <si>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</si>
  <si>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</si>
  <si>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</si>
  <si>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</si>
  <si>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</si>
  <si>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</si>
  <si>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</si>
  <si>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</si>
  <si>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</si>
  <si>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</si>
  <si>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</si>
  <si>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</si>
  <si>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</si>
  <si>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</si>
  <si>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</si>
  <si>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</si>
  <si>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</si>
  <si>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</si>
  <si>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</si>
  <si>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</si>
  <si>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</si>
  <si>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</si>
  <si>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</si>
  <si>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</si>
  <si>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</si>
  <si>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</si>
  <si>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</si>
  <si>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</si>
  <si>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</si>
  <si>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</si>
  <si>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</si>
  <si>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</si>
  <si>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</si>
  <si>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</si>
  <si>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</si>
  <si>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</si>
  <si>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</si>
  <si>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</si>
  <si>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</si>
  <si>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</si>
  <si>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</si>
  <si>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</si>
  <si>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</si>
  <si>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</si>
  <si>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</si>
  <si>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</si>
  <si>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</si>
  <si>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</si>
  <si>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</si>
  <si>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</si>
  <si>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</si>
  <si>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</si>
  <si>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</si>
  <si>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</si>
  <si>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</si>
  <si>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</si>
  <si>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</si>
  <si>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</si>
  <si>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</si>
  <si>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</si>
  <si>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</si>
  <si>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</si>
  <si>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</si>
  <si>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</si>
  <si>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</si>
  <si>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</si>
  <si>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</si>
  <si>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</si>
  <si>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</si>
  <si>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</si>
  <si>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</si>
  <si>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</si>
  <si>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</si>
  <si>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</si>
  <si>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</si>
  <si>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</si>
  <si>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</si>
  <si>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</si>
  <si>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</si>
  <si>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</si>
  <si>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</si>
  <si>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</si>
  <si>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</si>
  <si>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</si>
  <si>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</si>
  <si>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</si>
  <si>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</si>
  <si>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</si>
  <si>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</si>
  <si>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</si>
  <si>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</si>
  <si>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</si>
  <si>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</si>
  <si>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</si>
  <si>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</si>
  <si>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</si>
  <si>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</si>
  <si>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</si>
  <si>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</si>
  <si>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</si>
  <si>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</si>
  <si>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</si>
  <si>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</si>
  <si>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</si>
  <si>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</si>
  <si>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</si>
  <si>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</si>
  <si>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</si>
  <si>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</si>
  <si>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</si>
  <si>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</si>
  <si>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</si>
  <si>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</si>
  <si>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</si>
  <si>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</si>
  <si>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</si>
  <si>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</si>
  <si>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</si>
  <si>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</si>
  <si>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</si>
  <si>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</si>
  <si>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</si>
  <si>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</si>
  <si>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</si>
  <si>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</si>
  <si>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</si>
  <si>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</si>
  <si>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</si>
  <si>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</si>
  <si>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</si>
  <si>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</si>
  <si>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</si>
  <si>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</si>
  <si>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</si>
  <si>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</si>
  <si>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</si>
  <si>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</si>
  <si>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</si>
  <si>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</si>
  <si>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</si>
  <si>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</si>
  <si>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</si>
  <si>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</si>
  <si>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</si>
  <si>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</si>
  <si>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</si>
  <si>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</si>
  <si>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</si>
  <si>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</si>
  <si>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</si>
  <si>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</si>
  <si>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</si>
  <si>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</si>
  <si>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</si>
  <si>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</si>
  <si>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</si>
  <si>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</si>
  <si>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</si>
  <si>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</si>
  <si>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</si>
  <si>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</si>
  <si>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</si>
  <si>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</si>
  <si>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</si>
  <si>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</si>
  <si>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</si>
  <si>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</si>
  <si>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</si>
  <si>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</si>
  <si>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</si>
  <si>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</si>
  <si>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</si>
  <si>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</si>
  <si>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</si>
  <si>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</si>
  <si>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</si>
  <si>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</si>
  <si>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</si>
  <si>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</si>
  <si>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</si>
  <si>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</si>
  <si>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</si>
  <si>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</si>
  <si>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</si>
  <si>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</si>
  <si>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</si>
  <si>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</si>
  <si>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</si>
  <si>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</si>
  <si>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</si>
  <si>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</si>
  <si>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</si>
  <si>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</si>
  <si>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</si>
  <si>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</si>
  <si>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</si>
  <si>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</si>
  <si>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</si>
  <si>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</si>
  <si>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</si>
  <si>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</si>
  <si>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</si>
  <si>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</si>
  <si>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</si>
  <si>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</si>
  <si>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</si>
  <si>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</si>
  <si>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</si>
  <si>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</si>
  <si>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</si>
  <si>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</si>
  <si>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</si>
  <si>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</si>
  <si>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</si>
  <si>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</si>
  <si>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</si>
  <si>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</si>
  <si>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</si>
  <si>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</si>
  <si>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</si>
  <si>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</si>
  <si>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</si>
  <si>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</si>
  <si>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</si>
  <si>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</si>
  <si>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</si>
  <si>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</si>
  <si>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</si>
  <si>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</si>
  <si>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</si>
  <si>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</si>
  <si>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</si>
  <si>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</si>
  <si>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</si>
  <si>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</si>
  <si>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</si>
  <si>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</si>
  <si>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</si>
  <si>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</si>
  <si>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</si>
  <si>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</si>
  <si>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</si>
  <si>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</si>
  <si>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</si>
  <si>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</si>
  <si>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</si>
  <si>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</si>
  <si>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</si>
  <si>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</si>
  <si>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</si>
  <si>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</si>
  <si>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</si>
  <si>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</si>
  <si>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</si>
  <si>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</si>
  <si>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</si>
  <si>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</si>
  <si>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</si>
  <si>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</si>
  <si>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</si>
  <si>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</si>
  <si>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</si>
  <si>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</si>
  <si>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</si>
  <si>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</si>
  <si>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</si>
  <si>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</si>
  <si>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</si>
  <si>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</si>
  <si>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</si>
  <si>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</si>
  <si>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</si>
  <si>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</si>
  <si>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</si>
  <si>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</si>
  <si>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</si>
  <si>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</si>
  <si>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</si>
  <si>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</si>
  <si>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</si>
  <si>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</si>
  <si>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</si>
  <si>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</si>
  <si>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</si>
  <si>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</si>
  <si>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</si>
  <si>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</si>
  <si>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</si>
  <si>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</si>
  <si>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</si>
  <si>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</si>
  <si>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</si>
  <si>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</si>
  <si>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</si>
  <si>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</si>
  <si>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</si>
  <si>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</si>
  <si>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</si>
  <si>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</si>
  <si>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</si>
  <si>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</si>
  <si>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</si>
  <si>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</si>
  <si>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</si>
  <si>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</si>
  <si>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</si>
  <si>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</si>
  <si>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</si>
  <si>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</si>
  <si>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</si>
  <si>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</si>
  <si>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</si>
  <si>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</si>
  <si>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</si>
  <si>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</si>
  <si>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</si>
  <si>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</si>
  <si>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</si>
  <si>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</si>
  <si>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</si>
  <si>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</si>
  <si>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</si>
  <si>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</si>
  <si>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</si>
  <si>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</si>
  <si>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</si>
  <si>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</si>
  <si>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</si>
  <si>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</si>
  <si>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</si>
  <si>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</si>
  <si>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</si>
  <si>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</si>
  <si>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</si>
  <si>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</si>
  <si>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</si>
  <si>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</si>
  <si>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</si>
  <si>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</si>
  <si>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</si>
  <si>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</si>
  <si>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</si>
  <si>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</si>
  <si>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</si>
  <si>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</si>
  <si>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</si>
  <si>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</si>
  <si>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</si>
  <si>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</si>
  <si>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</si>
  <si>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</si>
  <si>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</si>
  <si>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</si>
  <si>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</si>
  <si>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</si>
  <si>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</si>
  <si>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</si>
  <si>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</si>
  <si>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</si>
  <si>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</si>
  <si>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</si>
  <si>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</si>
  <si>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</si>
  <si>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</si>
  <si>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</si>
  <si>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</si>
  <si>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</si>
  <si>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</si>
  <si>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</si>
  <si>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</si>
  <si>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</si>
  <si>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</si>
  <si>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</si>
  <si>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</si>
  <si>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</si>
  <si>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</si>
  <si>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</si>
  <si>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</si>
  <si>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</si>
  <si>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</si>
  <si>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</si>
  <si>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</si>
  <si>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</si>
  <si>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</si>
  <si>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</si>
  <si>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</si>
  <si>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</si>
  <si>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</si>
  <si>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</si>
  <si>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</si>
  <si>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</si>
  <si>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</si>
  <si>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</si>
  <si>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</si>
  <si>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</si>
  <si>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</si>
  <si>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</si>
  <si>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</si>
  <si>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</si>
  <si>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</si>
  <si>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</si>
  <si>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</si>
  <si>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</si>
  <si>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</si>
  <si>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</si>
  <si>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</si>
  <si>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</si>
  <si>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</si>
  <si>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</si>
  <si>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</si>
  <si>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</si>
  <si>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</si>
  <si>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</si>
  <si>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</si>
  <si>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</si>
  <si>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</si>
  <si>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</si>
  <si>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</si>
  <si>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</si>
  <si>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</si>
  <si>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</si>
  <si>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</si>
  <si>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</si>
  <si>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</si>
  <si>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</si>
  <si>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</si>
  <si>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</si>
  <si>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</si>
  <si>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</si>
  <si>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</si>
  <si>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</si>
  <si>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</si>
  <si>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</si>
  <si>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</si>
  <si>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</si>
  <si>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</si>
  <si>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</si>
  <si>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</si>
  <si>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</si>
  <si>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</si>
  <si>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</si>
  <si>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</si>
  <si>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</si>
  <si>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</si>
  <si>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</si>
  <si>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</si>
  <si>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</si>
  <si>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</si>
  <si>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</si>
  <si>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</si>
  <si>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</si>
  <si>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</si>
  <si>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</si>
  <si>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</si>
  <si>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</si>
  <si>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</si>
  <si>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</si>
  <si>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</si>
  <si>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</si>
  <si>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</si>
  <si>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</si>
  <si>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</si>
  <si>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</si>
  <si>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</si>
  <si>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</si>
  <si>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</si>
  <si>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</si>
  <si>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</si>
  <si>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</si>
  <si>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</si>
  <si>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</si>
  <si>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</si>
  <si>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</si>
  <si>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</si>
  <si>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</si>
  <si>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</si>
  <si>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</si>
  <si>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</si>
  <si>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</si>
  <si>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</si>
  <si>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</si>
  <si>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</si>
  <si>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</si>
  <si>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</si>
  <si>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</si>
  <si>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</si>
  <si>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</si>
  <si>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</si>
  <si>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</si>
  <si>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</si>
  <si>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</si>
  <si>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</si>
  <si>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</si>
  <si>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</si>
  <si>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</si>
  <si>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</si>
  <si>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</si>
  <si>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</si>
  <si>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</si>
  <si>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</si>
  <si>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</si>
  <si>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</si>
  <si>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</si>
  <si>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</si>
  <si>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</si>
  <si>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</si>
  <si>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</si>
  <si>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</si>
  <si>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</si>
  <si>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</si>
  <si>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</si>
  <si>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</si>
  <si>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</si>
  <si>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</si>
  <si>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</si>
  <si>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</si>
  <si>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</si>
  <si>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</si>
  <si>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</si>
  <si>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</si>
  <si>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</si>
  <si>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</si>
  <si>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</si>
  <si>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</si>
  <si>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</si>
  <si>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</si>
  <si>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</si>
  <si>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</si>
  <si>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</si>
  <si>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</si>
  <si>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</si>
  <si>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</si>
  <si>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</si>
  <si>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</si>
  <si>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</si>
  <si>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</si>
  <si>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</si>
  <si>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</si>
  <si>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</si>
  <si>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</si>
  <si>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</si>
  <si>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</si>
  <si>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</si>
  <si>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</si>
  <si>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</si>
  <si>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</si>
  <si>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</si>
  <si>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</si>
  <si>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</si>
  <si>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</si>
  <si>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</si>
  <si>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</si>
  <si>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</si>
  <si>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</si>
  <si>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</si>
  <si>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</si>
  <si>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</si>
  <si>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</si>
  <si>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</si>
  <si>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</si>
  <si>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</si>
  <si>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</si>
  <si>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</si>
  <si>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</si>
  <si>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</si>
  <si>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</si>
  <si>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</si>
  <si>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</si>
  <si>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</si>
  <si>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</si>
  <si>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</si>
  <si>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</si>
  <si>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</si>
  <si>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</si>
  <si>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</si>
  <si>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</si>
  <si>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</si>
  <si>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</si>
  <si>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</si>
  <si>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</si>
  <si>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</si>
  <si>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</si>
  <si>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</si>
  <si>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</si>
  <si>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</si>
  <si>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</si>
  <si>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</si>
  <si>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</si>
  <si>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</si>
  <si>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</si>
  <si>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</si>
  <si>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</si>
  <si>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</si>
  <si>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</si>
  <si>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</si>
  <si>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</si>
  <si>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</si>
  <si>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</si>
  <si>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</si>
  <si>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</si>
  <si>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</si>
  <si>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</si>
  <si>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</si>
  <si>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</si>
  <si>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</si>
  <si>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</si>
  <si>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</si>
  <si>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</si>
  <si>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</si>
  <si>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</si>
  <si>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</si>
  <si>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</si>
  <si>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</si>
  <si>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</si>
  <si>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</si>
  <si>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</si>
  <si>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</si>
  <si>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</si>
  <si>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</si>
  <si>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</si>
  <si>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</si>
  <si>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</si>
  <si>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</si>
  <si>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</si>
  <si>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</si>
  <si>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</si>
  <si>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</si>
  <si>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</si>
  <si>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</si>
  <si>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</si>
  <si>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</si>
  <si>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</si>
  <si>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</si>
  <si>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</si>
  <si>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</si>
  <si>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</si>
  <si>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</si>
  <si>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</si>
  <si>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</si>
  <si>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</si>
  <si>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</si>
  <si>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</si>
  <si>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</si>
  <si>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</si>
  <si>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</si>
  <si>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</si>
  <si>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</si>
  <si>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</si>
  <si>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</si>
  <si>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</si>
  <si>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</si>
  <si>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</si>
  <si>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</si>
  <si>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</si>
  <si>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</si>
  <si>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</si>
  <si>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</si>
  <si>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</si>
  <si>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</si>
  <si>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</si>
  <si>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</si>
  <si>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</si>
  <si>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</si>
  <si>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</si>
  <si>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</si>
  <si>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</si>
  <si>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</si>
  <si>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</si>
  <si>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</si>
  <si>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</si>
  <si>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</si>
  <si>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</si>
  <si>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</si>
  <si>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</si>
  <si>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</si>
  <si>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</si>
  <si>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</si>
  <si>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</si>
  <si>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</si>
  <si>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</si>
  <si>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</si>
  <si>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</si>
  <si>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</si>
  <si>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</si>
  <si>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</si>
  <si>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</si>
  <si>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</si>
  <si>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</si>
  <si>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</si>
  <si>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</si>
  <si>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</si>
  <si>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</si>
  <si>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</si>
  <si>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</si>
  <si>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</si>
  <si>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</si>
  <si>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</si>
  <si>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</si>
  <si>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</si>
  <si>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</si>
  <si>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</si>
  <si>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</si>
  <si>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</si>
  <si>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</si>
  <si>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</si>
  <si>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</si>
  <si>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</si>
  <si>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</si>
  <si>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</si>
  <si>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</si>
  <si>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</si>
  <si>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</si>
  <si>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</si>
  <si>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</si>
  <si>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</si>
  <si>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</si>
  <si>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</si>
  <si>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</si>
  <si>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</si>
  <si>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</si>
  <si>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</si>
  <si>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</si>
  <si>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</si>
  <si>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</si>
  <si>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</si>
  <si>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</si>
  <si>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</si>
  <si>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</si>
  <si>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</si>
  <si>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</si>
  <si>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</si>
  <si>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</si>
  <si>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</si>
  <si>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</si>
  <si>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</si>
  <si>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</si>
  <si>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</si>
  <si>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</si>
  <si>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</si>
  <si>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</si>
  <si>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</si>
  <si>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</si>
  <si>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</si>
  <si>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</si>
  <si>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</si>
  <si>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</si>
  <si>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</si>
  <si>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</si>
  <si>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</si>
  <si>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</si>
  <si>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</si>
  <si>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</si>
  <si>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</si>
  <si>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</si>
  <si>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</si>
  <si>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</si>
  <si>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</si>
  <si>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</si>
  <si>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</si>
  <si>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</si>
  <si>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</si>
  <si>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</si>
  <si>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</si>
  <si>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</si>
  <si>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</si>
  <si>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</si>
  <si>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</si>
  <si>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</si>
  <si>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</si>
  <si>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</si>
  <si>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</si>
  <si>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</si>
  <si>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</si>
  <si>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</si>
  <si>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</si>
  <si>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</si>
  <si>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</si>
  <si>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</si>
  <si>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</si>
  <si>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</si>
  <si>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</si>
  <si>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</si>
  <si>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</si>
  <si>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</si>
  <si>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</si>
  <si>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</si>
  <si>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</si>
  <si>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</si>
  <si>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</si>
  <si>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</si>
  <si>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</si>
  <si>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</si>
  <si>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</si>
  <si>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</si>
  <si>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</si>
  <si>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</si>
  <si>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</si>
  <si>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</si>
  <si>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</si>
  <si>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</si>
  <si>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</si>
  <si>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</si>
  <si>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</si>
  <si>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</si>
  <si>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</si>
  <si>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</si>
  <si>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</si>
  <si>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</si>
  <si>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</si>
  <si>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</si>
  <si>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</si>
  <si>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</si>
  <si>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</si>
  <si>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</si>
  <si>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</si>
  <si>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</si>
  <si>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</si>
  <si>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</si>
  <si>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</si>
  <si>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</si>
  <si>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</si>
  <si>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</si>
  <si>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</si>
  <si>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</si>
  <si>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</si>
  <si>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</si>
  <si>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</si>
  <si>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</si>
  <si>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</si>
  <si>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</si>
  <si>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</si>
  <si>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</si>
  <si>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</si>
  <si>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</si>
  <si>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</si>
  <si>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</si>
  <si>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</si>
  <si>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</si>
  <si>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</si>
  <si>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</si>
  <si>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</si>
  <si>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</si>
  <si>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</si>
  <si>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</si>
  <si>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</si>
  <si>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</si>
  <si>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</si>
  <si>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</si>
  <si>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</si>
  <si>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</si>
  <si>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</si>
  <si>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</si>
  <si>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</si>
  <si>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</si>
  <si>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</si>
  <si>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</si>
  <si>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</si>
  <si>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</si>
  <si>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</si>
  <si>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</si>
  <si>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</si>
  <si>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</si>
  <si>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</si>
  <si>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</si>
  <si>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</si>
  <si>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</si>
  <si>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</si>
  <si>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</si>
  <si>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</si>
  <si>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</si>
  <si>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</si>
  <si>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</si>
  <si>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</si>
  <si>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</si>
  <si>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</si>
  <si>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</si>
  <si>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</si>
  <si>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</si>
  <si>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</si>
  <si>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</si>
  <si>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</si>
  <si>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</si>
  <si>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</si>
  <si>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</si>
  <si>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</si>
  <si>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</si>
  <si>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</si>
  <si>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</si>
  <si>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</si>
  <si>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</si>
  <si>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</si>
  <si>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</si>
  <si>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</si>
  <si>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</si>
  <si>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</si>
  <si>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</si>
  <si>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</si>
  <si>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</si>
  <si>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</si>
  <si>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</si>
  <si>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</si>
  <si>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</si>
  <si>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</si>
  <si>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</si>
  <si>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</si>
  <si>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</si>
  <si>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</si>
  <si>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</si>
  <si>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</si>
  <si>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</si>
  <si>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</si>
  <si>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</si>
  <si>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</si>
  <si>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</si>
  <si>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</si>
  <si>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</si>
  <si>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</si>
  <si>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</si>
  <si>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</si>
  <si>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</si>
  <si>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</si>
  <si>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</si>
  <si>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</si>
  <si>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</si>
  <si>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</si>
  <si>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</si>
  <si>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</si>
  <si>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</si>
  <si>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</si>
  <si>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</si>
  <si>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</si>
  <si>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</si>
  <si>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</si>
  <si>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</si>
  <si>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</si>
  <si>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</si>
  <si>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</si>
  <si>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</si>
  <si>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</si>
  <si>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</si>
  <si>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</si>
  <si>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</si>
  <si>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</si>
  <si>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</si>
  <si>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</si>
  <si>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</si>
  <si>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</si>
  <si>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</si>
  <si>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</si>
  <si>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</si>
  <si>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</si>
  <si>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</si>
  <si>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</si>
  <si>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</si>
  <si>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</si>
  <si>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</si>
  <si>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</si>
  <si>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</si>
  <si>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</si>
  <si>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</si>
  <si>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</si>
  <si>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</si>
  <si>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</si>
  <si>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</si>
  <si>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</si>
  <si>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</si>
  <si>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</si>
  <si>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</si>
  <si>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</si>
  <si>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</si>
  <si>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</si>
  <si>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</si>
  <si>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</si>
  <si>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</si>
  <si>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</si>
  <si>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</si>
  <si>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</si>
  <si>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</si>
  <si>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</si>
  <si>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</si>
  <si>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</si>
  <si>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</si>
  <si>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</si>
  <si>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</si>
  <si>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</si>
  <si>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</si>
  <si>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</si>
  <si>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</si>
  <si>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</si>
  <si>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</si>
  <si>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</si>
  <si>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</si>
  <si>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</si>
  <si>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</si>
  <si>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</si>
  <si>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</si>
  <si>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</si>
  <si>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</si>
  <si>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</si>
  <si>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</si>
  <si>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</si>
  <si>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</si>
  <si>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</si>
  <si>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</si>
  <si>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</si>
  <si>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</si>
  <si>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</si>
  <si>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</si>
  <si>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</si>
  <si>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</si>
  <si>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</si>
  <si>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</si>
  <si>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</si>
  <si>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</si>
  <si>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</si>
  <si>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</si>
  <si>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</si>
  <si>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</si>
  <si>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</si>
  <si>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</si>
  <si>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</si>
  <si>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</si>
  <si>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</si>
  <si>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</si>
  <si>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</si>
  <si>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</si>
  <si>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</si>
  <si>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</si>
  <si>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</si>
  <si>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</si>
  <si>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</si>
  <si>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</si>
  <si>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</si>
  <si>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</si>
  <si>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</si>
  <si>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</si>
  <si>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</si>
  <si>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</si>
  <si>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</si>
  <si>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</si>
  <si>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</si>
  <si>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</si>
  <si>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</si>
  <si>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</si>
  <si>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</si>
  <si>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</si>
  <si>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</si>
  <si>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</si>
  <si>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</si>
  <si>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</si>
  <si>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</si>
  <si>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</si>
  <si>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</si>
  <si>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</si>
  <si>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</si>
  <si>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</si>
  <si>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</si>
  <si>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</si>
  <si>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</si>
  <si>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</si>
  <si>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</si>
  <si>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</si>
  <si>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</si>
  <si>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</si>
  <si>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</si>
  <si>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</si>
  <si>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</si>
  <si>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</si>
  <si>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</si>
  <si>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</si>
  <si>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</si>
  <si>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</si>
  <si>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</si>
  <si>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</si>
  <si>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</si>
  <si>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</si>
  <si>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</si>
  <si>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</si>
  <si>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</si>
  <si>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</si>
  <si>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</si>
  <si>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</si>
  <si>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</si>
  <si>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</si>
  <si>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</si>
  <si>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</si>
  <si>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</si>
  <si>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</si>
  <si>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</si>
  <si>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</si>
  <si>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</si>
  <si>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</si>
  <si>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</si>
  <si>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</si>
  <si>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</si>
  <si>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</si>
  <si>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</si>
  <si>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</si>
  <si>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</si>
  <si>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</si>
  <si>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</si>
  <si>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</si>
  <si>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</si>
  <si>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</si>
  <si>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</si>
  <si>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</si>
  <si>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</si>
  <si>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</si>
  <si>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</si>
  <si>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</si>
  <si>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</si>
  <si>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</si>
  <si>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</si>
  <si>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</si>
  <si>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</si>
  <si>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</si>
  <si>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</si>
  <si>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</si>
  <si>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</si>
  <si>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</si>
  <si>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</si>
  <si>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</si>
  <si>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</si>
  <si>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</si>
  <si>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</si>
  <si>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</si>
  <si>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</si>
  <si>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</si>
  <si>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</si>
  <si>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</si>
  <si>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</si>
  <si>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</si>
  <si>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</si>
  <si>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</si>
  <si>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</si>
  <si>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</si>
  <si>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</si>
  <si>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</si>
  <si>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</si>
  <si>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</si>
  <si>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</si>
  <si>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</si>
  <si>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</si>
  <si>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</si>
  <si>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</si>
  <si>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</si>
  <si>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</si>
  <si>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</si>
  <si>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</si>
  <si>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</si>
  <si>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</si>
  <si>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</si>
  <si>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</si>
  <si>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</si>
  <si>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</si>
  <si>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</si>
  <si>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</si>
  <si>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</si>
  <si>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</si>
  <si>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</si>
  <si>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</si>
  <si>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</si>
  <si>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</si>
  <si>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</si>
  <si>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</si>
  <si>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</si>
  <si>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</si>
  <si>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</si>
  <si>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</si>
  <si>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</si>
  <si>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</si>
  <si>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</si>
  <si>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</si>
  <si>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</si>
  <si>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</si>
  <si>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</si>
  <si>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</si>
  <si>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</si>
  <si>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</si>
  <si>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</si>
  <si>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</si>
  <si>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</si>
  <si>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</si>
  <si>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</si>
  <si>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</si>
  <si>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</si>
  <si>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</si>
  <si>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</si>
  <si>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</si>
  <si>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</si>
  <si>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</si>
  <si>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</si>
  <si>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</si>
  <si>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</si>
  <si>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</si>
  <si>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</si>
  <si>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</si>
  <si>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</si>
  <si>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</si>
  <si>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</si>
  <si>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</si>
  <si>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</si>
  <si>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</si>
  <si>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</si>
  <si>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</si>
  <si>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</si>
  <si>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</si>
  <si>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</si>
  <si>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</si>
  <si>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</si>
  <si>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</si>
  <si>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</si>
  <si>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</si>
  <si>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</si>
  <si>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</si>
  <si>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</si>
  <si>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</si>
  <si>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</si>
  <si>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</si>
  <si>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</si>
  <si>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</si>
  <si>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</si>
  <si>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</si>
  <si>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</si>
  <si>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</si>
  <si>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</si>
  <si>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</si>
  <si>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</si>
  <si>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</si>
  <si>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</si>
  <si>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</si>
  <si>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</si>
  <si>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</si>
  <si>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</si>
  <si>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</si>
  <si>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</si>
  <si>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</si>
  <si>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</si>
  <si>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</si>
  <si>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</si>
  <si>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</si>
  <si>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</si>
  <si>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</si>
  <si>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</si>
  <si>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</si>
  <si>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</si>
  <si>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</si>
  <si>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</si>
  <si>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</si>
  <si>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</si>
  <si>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</si>
  <si>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</si>
  <si>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</si>
  <si>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</si>
  <si>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</si>
  <si>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</si>
  <si>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</si>
  <si>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</si>
  <si>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</si>
  <si>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</si>
  <si>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</si>
  <si>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</si>
  <si>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</si>
  <si>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</si>
  <si>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</si>
  <si>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</si>
  <si>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</si>
  <si>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</si>
  <si>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</si>
  <si>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</si>
  <si>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</si>
  <si>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</si>
  <si>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</si>
  <si>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</si>
  <si>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</si>
  <si>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</si>
  <si>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</si>
  <si>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</si>
  <si>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</si>
  <si>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</si>
  <si>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</si>
  <si>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</si>
  <si>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</si>
  <si>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</si>
  <si>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</si>
  <si>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</si>
  <si>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</si>
  <si>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</si>
  <si>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</si>
  <si>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</si>
  <si>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</si>
  <si>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</si>
  <si>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</si>
  <si>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</si>
  <si>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</si>
  <si>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</si>
  <si>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</si>
  <si>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</si>
  <si>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</si>
  <si>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</si>
  <si>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</si>
  <si>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</si>
  <si>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</si>
  <si>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</si>
  <si>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</si>
  <si>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</si>
  <si>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</si>
  <si>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</si>
  <si>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</si>
  <si>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</si>
  <si>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</si>
  <si>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</si>
  <si>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</si>
  <si>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</si>
  <si>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</si>
  <si>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</si>
  <si>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</si>
  <si>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</si>
  <si>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</si>
  <si>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</si>
  <si>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</si>
  <si>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</si>
  <si>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</si>
  <si>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</si>
  <si>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</si>
  <si>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</si>
  <si>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</si>
  <si>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</si>
  <si>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</si>
  <si>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</si>
  <si>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</si>
  <si>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</si>
  <si>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</si>
  <si>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</si>
  <si>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</si>
  <si>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</si>
  <si>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</si>
  <si>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</si>
  <si>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</si>
  <si>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</si>
  <si>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</si>
  <si>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</si>
  <si>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</si>
  <si>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</si>
  <si>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</si>
  <si>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</si>
  <si>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</si>
  <si>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</si>
  <si>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</si>
  <si>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</si>
  <si>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</si>
  <si>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</si>
  <si>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</si>
  <si>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</si>
  <si>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</si>
  <si>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</si>
  <si>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</si>
  <si>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</si>
  <si>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</si>
  <si>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</si>
  <si>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</si>
  <si>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</si>
  <si>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</si>
  <si>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</si>
  <si>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</si>
  <si>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</si>
  <si>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</si>
  <si>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</si>
  <si>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</si>
  <si>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</si>
  <si>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</si>
  <si>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</si>
  <si>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</si>
  <si>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</si>
  <si>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</si>
  <si>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</si>
  <si>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</si>
  <si>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</si>
  <si>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</si>
  <si>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</si>
  <si>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</si>
  <si>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</si>
  <si>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</si>
  <si>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</si>
  <si>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</si>
  <si>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</si>
  <si>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</si>
  <si>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</si>
  <si>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</si>
  <si>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</si>
  <si>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</si>
  <si>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</si>
  <si>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</si>
  <si>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</si>
  <si>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</si>
  <si>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</si>
  <si>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</si>
  <si>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</si>
  <si>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</si>
  <si>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</si>
  <si>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</si>
  <si>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</si>
  <si>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</si>
  <si>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</si>
  <si>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</si>
  <si>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</si>
  <si>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</si>
  <si>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</si>
  <si>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</si>
  <si>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</si>
  <si>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</si>
  <si>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</si>
  <si>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</si>
  <si>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</si>
  <si>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</si>
  <si>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</si>
  <si>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</si>
  <si>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</si>
  <si>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</si>
  <si>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</si>
  <si>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</si>
  <si>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</si>
  <si>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</si>
  <si>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</si>
  <si>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</si>
  <si>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</si>
  <si>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</si>
  <si>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</si>
  <si>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</si>
  <si>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</si>
  <si>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</si>
  <si>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</si>
  <si>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</si>
  <si>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</si>
  <si>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</si>
  <si>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</si>
  <si>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</si>
  <si>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</si>
  <si>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</si>
  <si>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</si>
  <si>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</si>
  <si>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</si>
  <si>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</si>
  <si>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</si>
  <si>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</si>
  <si>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</si>
  <si>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</si>
  <si>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</si>
  <si>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</si>
  <si>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</si>
  <si>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</si>
  <si>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</si>
  <si>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</si>
  <si>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</si>
  <si>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</si>
  <si>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</si>
  <si>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</si>
  <si>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</si>
  <si>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</si>
  <si>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</si>
  <si>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</si>
  <si>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</si>
  <si>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</si>
  <si>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</si>
  <si>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</si>
  <si>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</si>
  <si>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</si>
  <si>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</si>
  <si>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</si>
  <si>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</si>
  <si>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</si>
  <si>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</si>
  <si>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</si>
  <si>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</si>
  <si>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</si>
  <si>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</si>
  <si>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</si>
  <si>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</si>
  <si>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</si>
  <si>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</si>
  <si>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</si>
  <si>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</si>
  <si>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</si>
  <si>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</si>
  <si>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</si>
  <si>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</si>
  <si>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</si>
  <si>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</si>
  <si>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</si>
  <si>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</si>
  <si>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</si>
  <si>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</si>
  <si>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</si>
  <si>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</si>
  <si>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</si>
  <si>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</si>
  <si>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</si>
  <si>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</si>
  <si>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</si>
  <si>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</si>
  <si>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</si>
  <si>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</si>
  <si>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</si>
  <si>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</si>
  <si>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</si>
  <si>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</si>
  <si>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</si>
  <si>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</si>
  <si>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</si>
  <si>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</si>
  <si>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</si>
  <si>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</si>
  <si>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</si>
  <si>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</si>
  <si>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</si>
  <si>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</si>
  <si>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</si>
  <si>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</si>
  <si>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</si>
  <si>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</si>
  <si>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</si>
  <si>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</si>
  <si>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</si>
  <si>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</si>
  <si>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</si>
  <si>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</si>
  <si>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</si>
  <si>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</si>
  <si>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</si>
  <si>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</si>
  <si>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</si>
  <si>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</si>
  <si>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</si>
  <si>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</si>
  <si>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</si>
  <si>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</si>
  <si>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</si>
  <si>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</si>
  <si>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</si>
  <si>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</si>
  <si>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</si>
  <si>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</si>
  <si>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</si>
  <si>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</si>
  <si>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</si>
  <si>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</si>
  <si>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</si>
  <si>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</si>
  <si>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</si>
  <si>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</si>
  <si>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</si>
  <si>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</si>
  <si>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</si>
  <si>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</si>
  <si>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</si>
  <si>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</si>
  <si>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</si>
  <si>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</si>
  <si>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</si>
  <si>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</si>
  <si>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</si>
  <si>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</si>
  <si>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</si>
  <si>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</si>
  <si>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</si>
  <si>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</si>
  <si>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</si>
  <si>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</si>
  <si>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</si>
  <si>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</si>
  <si>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</si>
  <si>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</si>
  <si>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</si>
  <si>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</si>
  <si>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</si>
  <si>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</si>
  <si>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</si>
  <si>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</si>
  <si>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</si>
  <si>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</si>
  <si>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</si>
  <si>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</si>
  <si>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</si>
  <si>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</si>
  <si>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</si>
  <si>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</si>
  <si>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</si>
  <si>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</si>
  <si>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</si>
  <si>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</si>
  <si>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</si>
  <si>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</si>
  <si>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</si>
  <si>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</si>
  <si>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</si>
  <si>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</si>
  <si>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</si>
  <si>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</si>
  <si>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</si>
  <si>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</si>
  <si>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</si>
  <si>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</si>
  <si>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</si>
  <si>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</si>
  <si>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</si>
  <si>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</si>
  <si>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</si>
  <si>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</si>
  <si>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</si>
  <si>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</si>
  <si>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</si>
  <si>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</si>
  <si>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</si>
  <si>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</si>
  <si>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</si>
  <si>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</si>
  <si>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</si>
  <si>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</si>
  <si>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</si>
  <si>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</si>
  <si>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</si>
  <si>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</si>
  <si>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</si>
  <si>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</si>
  <si>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</si>
  <si>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</si>
  <si>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</si>
  <si>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</si>
  <si>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</si>
  <si>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</si>
  <si>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</si>
  <si>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</si>
  <si>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</si>
  <si>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</si>
  <si>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</si>
  <si>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</si>
  <si>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</si>
  <si>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</si>
  <si>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</si>
  <si>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</si>
  <si>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</si>
  <si>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</si>
  <si>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</si>
  <si>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</si>
  <si>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</si>
  <si>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</si>
  <si>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</si>
  <si>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</si>
  <si>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</si>
  <si>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</si>
  <si>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</si>
  <si>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</si>
  <si>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</si>
  <si>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</si>
  <si>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</si>
  <si>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</si>
  <si>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</si>
  <si>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</si>
  <si>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</si>
  <si>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</si>
  <si>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</si>
  <si>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</si>
  <si>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</si>
  <si>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</si>
  <si>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</si>
  <si>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</si>
  <si>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</si>
  <si>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</si>
  <si>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</si>
  <si>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</si>
  <si>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</si>
  <si>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</si>
  <si>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</si>
  <si>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</si>
  <si>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</si>
  <si>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</si>
  <si>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</si>
  <si>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</si>
  <si>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</si>
  <si>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</si>
  <si>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</si>
  <si>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</si>
  <si>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</si>
  <si>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</si>
  <si>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</si>
  <si>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</si>
  <si>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</si>
  <si>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</si>
  <si>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</si>
  <si>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</si>
  <si>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</si>
  <si>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</si>
  <si>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</si>
  <si>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</si>
  <si>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</si>
  <si>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</si>
  <si>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</si>
  <si>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</si>
  <si>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</si>
  <si>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</si>
  <si>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</si>
  <si>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</si>
  <si>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</si>
  <si>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</si>
  <si>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</si>
  <si>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</si>
  <si>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</si>
  <si>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</si>
  <si>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</si>
  <si>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</si>
  <si>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</si>
  <si>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</si>
  <si>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</si>
  <si>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</si>
  <si>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</si>
  <si>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</si>
  <si>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</si>
  <si>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</si>
  <si>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</si>
  <si>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</si>
  <si>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</si>
  <si>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</si>
  <si>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</si>
  <si>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</si>
  <si>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</si>
  <si>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</si>
  <si>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</si>
  <si>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</si>
  <si>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</si>
  <si>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</si>
  <si>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</si>
  <si>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</si>
  <si>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</si>
  <si>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</si>
  <si>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</si>
  <si>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</si>
  <si>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</si>
  <si>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</si>
  <si>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</si>
  <si>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</si>
  <si>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</si>
  <si>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</si>
  <si>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</si>
  <si>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</si>
  <si>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</si>
  <si>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</si>
  <si>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</si>
  <si>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</si>
  <si>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</si>
  <si>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</si>
  <si>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</si>
  <si>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</si>
  <si>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</si>
  <si>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</si>
  <si>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</si>
  <si>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</si>
  <si>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</si>
  <si>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</si>
  <si>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</si>
  <si>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</si>
  <si>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</si>
  <si>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</si>
  <si>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</si>
  <si>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</si>
  <si>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</si>
  <si>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</si>
  <si>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</si>
  <si>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</si>
  <si>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</si>
  <si>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</si>
  <si>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</si>
  <si>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</si>
  <si>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</si>
  <si>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</si>
  <si>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</si>
  <si>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</si>
  <si>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</si>
  <si>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</si>
  <si>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</si>
  <si>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</si>
  <si>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</si>
  <si>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</si>
  <si>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</si>
  <si>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</si>
  <si>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</si>
  <si>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</si>
  <si>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</si>
  <si>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</si>
  <si>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</si>
  <si>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</si>
  <si>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</si>
  <si>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</si>
  <si>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</si>
  <si>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</si>
  <si>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</si>
  <si>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</si>
  <si>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</si>
  <si>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</si>
  <si>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</si>
  <si>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</si>
  <si>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</si>
  <si>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</si>
  <si>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</si>
  <si>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</si>
  <si>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</si>
  <si>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</si>
  <si>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</si>
  <si>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</si>
  <si>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</si>
  <si>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</si>
  <si>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</si>
  <si>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</si>
  <si>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</si>
  <si>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</si>
  <si>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</si>
  <si>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</si>
  <si>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</si>
  <si>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</si>
  <si>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</si>
  <si>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</si>
  <si>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</si>
  <si>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</si>
  <si>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</si>
  <si>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</si>
  <si>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</si>
  <si>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</si>
  <si>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</si>
  <si>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</si>
  <si>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</si>
  <si>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</si>
  <si>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</si>
  <si>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</si>
  <si>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</si>
  <si>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</si>
  <si>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</si>
  <si>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</si>
  <si>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</si>
  <si>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</si>
  <si>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</si>
  <si>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</si>
  <si>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</si>
  <si>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</si>
  <si>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</si>
  <si>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</si>
  <si>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</si>
  <si>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</si>
  <si>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</si>
  <si>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</si>
  <si>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</si>
  <si>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</si>
  <si>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</si>
  <si>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</si>
  <si>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</si>
  <si>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</si>
  <si>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</si>
  <si>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</si>
  <si>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</si>
  <si>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</si>
  <si>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</si>
  <si>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</si>
  <si>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</si>
  <si>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</si>
  <si>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</si>
  <si>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</si>
  <si>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</si>
  <si>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</si>
  <si>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</si>
  <si>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</si>
  <si>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</si>
  <si>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</si>
  <si>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</si>
  <si>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</si>
  <si>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</si>
  <si>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</si>
  <si>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</si>
  <si>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</si>
  <si>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</si>
  <si>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</si>
  <si>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</si>
  <si>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</si>
  <si>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</si>
  <si>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</si>
  <si>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</si>
  <si>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</si>
  <si>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</si>
  <si>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</si>
  <si>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</si>
  <si>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</si>
  <si>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</si>
  <si>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</si>
  <si>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</si>
  <si>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</si>
  <si>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</si>
  <si>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</si>
  <si>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</si>
  <si>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</si>
  <si>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</si>
  <si>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</si>
  <si>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</si>
  <si>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</si>
  <si>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</si>
  <si>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</si>
  <si>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</si>
  <si>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</si>
  <si>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</si>
  <si>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</si>
  <si>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</si>
  <si>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</si>
  <si>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</si>
  <si>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</si>
  <si>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</si>
  <si>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</si>
  <si>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</si>
  <si>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</si>
  <si>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</si>
  <si>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</si>
  <si>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</si>
  <si>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</si>
  <si>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</si>
  <si>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</si>
  <si>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</si>
  <si>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</si>
  <si>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</si>
  <si>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</si>
  <si>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</si>
  <si>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</si>
  <si>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</si>
  <si>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</si>
  <si>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</si>
  <si>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</si>
  <si>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</si>
  <si>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</si>
  <si>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</si>
  <si>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</si>
  <si>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</si>
  <si>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</si>
  <si>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</si>
  <si>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</si>
  <si>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</si>
  <si>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</si>
  <si>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</si>
  <si>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</si>
  <si>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</si>
  <si>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</si>
  <si>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</si>
  <si>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</si>
  <si>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</si>
  <si>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</si>
  <si>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</si>
  <si>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</si>
  <si>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</si>
  <si>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</si>
  <si>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</si>
  <si>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</si>
  <si>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</si>
  <si>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</si>
  <si>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</si>
  <si>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</si>
  <si>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</si>
  <si>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</si>
  <si>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</si>
  <si>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</si>
  <si>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</si>
  <si>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</si>
  <si>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</si>
  <si>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</si>
  <si>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</si>
  <si>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</si>
  <si>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</si>
  <si>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</si>
  <si>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</si>
  <si>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</si>
  <si>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</si>
  <si>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</si>
  <si>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</si>
  <si>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</si>
  <si>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</si>
  <si>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</si>
  <si>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</si>
  <si>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</si>
  <si>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</si>
  <si>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</si>
  <si>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</si>
  <si>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</si>
  <si>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</si>
  <si>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</si>
  <si>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</si>
  <si>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</si>
  <si>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</si>
  <si>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</si>
  <si>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</si>
  <si>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</si>
  <si>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</si>
  <si>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</si>
  <si>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</si>
  <si>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</si>
  <si>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</si>
  <si>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</si>
  <si>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</si>
  <si>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</si>
  <si>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</si>
  <si>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</si>
  <si>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</si>
  <si>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</si>
  <si>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</si>
  <si>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</si>
  <si>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</si>
  <si>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</si>
  <si>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</si>
  <si>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</si>
  <si>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</si>
  <si>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</si>
  <si>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</si>
  <si>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</si>
  <si>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</si>
  <si>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</si>
  <si>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</si>
  <si>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</si>
  <si>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</si>
  <si>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</si>
  <si>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</si>
  <si>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</si>
  <si>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</si>
  <si>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</si>
  <si>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</si>
  <si>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</si>
  <si>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</si>
  <si>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</si>
  <si>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</si>
  <si>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</si>
  <si>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</si>
  <si>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</si>
  <si>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</si>
  <si>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</si>
  <si>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</si>
  <si>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</si>
  <si>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</si>
  <si>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</si>
  <si>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</si>
  <si>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</si>
  <si>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</si>
  <si>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</si>
  <si>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</si>
  <si>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</si>
  <si>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</si>
  <si>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</si>
  <si>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</si>
  <si>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</si>
  <si>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</si>
  <si>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</si>
  <si>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</si>
  <si>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</si>
  <si>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</si>
  <si>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</si>
  <si>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</si>
  <si>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</si>
  <si>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</si>
  <si>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</si>
  <si>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</si>
  <si>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</si>
  <si>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</si>
  <si>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</si>
  <si>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</si>
  <si>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</si>
  <si>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</si>
  <si>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</si>
  <si>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</si>
  <si>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</si>
  <si>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</si>
  <si>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</si>
  <si>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</si>
  <si>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</si>
  <si>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</si>
  <si>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</si>
  <si>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</si>
  <si>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</si>
  <si>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</si>
  <si>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</si>
  <si>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</si>
  <si>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</si>
  <si>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</si>
  <si>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</si>
  <si>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</si>
  <si>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</si>
  <si>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</si>
  <si>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</si>
  <si>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</si>
  <si>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</si>
  <si>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</si>
  <si>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</si>
  <si>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</si>
  <si>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</si>
  <si>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</si>
  <si>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</si>
  <si>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</si>
  <si>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</si>
  <si>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</si>
  <si>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</si>
  <si>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</si>
  <si>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</si>
  <si>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</si>
  <si>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</si>
  <si>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</si>
  <si>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</si>
  <si>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</si>
  <si>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</si>
  <si>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</si>
  <si>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</si>
  <si>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</si>
  <si>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</si>
  <si>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</si>
  <si>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</si>
  <si>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</si>
  <si>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</si>
  <si>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</si>
  <si>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</si>
  <si>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</si>
  <si>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</si>
  <si>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</si>
  <si>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</si>
  <si>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</si>
  <si>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</si>
  <si>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</si>
  <si>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</si>
  <si>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</si>
  <si>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</si>
  <si>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</si>
  <si>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</si>
  <si>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</si>
  <si>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</si>
  <si>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</si>
  <si>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</si>
  <si>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</si>
  <si>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</si>
  <si>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</si>
  <si>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</si>
  <si>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</si>
  <si>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</si>
  <si>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</si>
  <si>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</si>
  <si>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</si>
  <si>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</si>
  <si>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</si>
  <si>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</si>
  <si>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</si>
  <si>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</si>
  <si>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</si>
  <si>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</si>
  <si>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</si>
  <si>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</si>
  <si>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</si>
  <si>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</si>
  <si>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</si>
  <si>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</si>
  <si>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</si>
  <si>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</si>
  <si>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</si>
  <si>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</si>
  <si>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</si>
  <si>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</si>
  <si>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</si>
  <si>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</si>
  <si>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</si>
  <si>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</si>
  <si>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</si>
  <si>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</si>
  <si>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</si>
  <si>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</si>
  <si>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</si>
  <si>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</si>
  <si>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</si>
  <si>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</si>
  <si>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</si>
  <si>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</si>
  <si>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</si>
  <si>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</si>
  <si>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</si>
  <si>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</si>
  <si>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</si>
  <si>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</si>
  <si>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</si>
  <si>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</si>
  <si>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</si>
  <si>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</si>
  <si>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</si>
  <si>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</si>
  <si>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</si>
  <si>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</si>
  <si>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</si>
  <si>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</si>
  <si>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</si>
  <si>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</si>
  <si>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</si>
  <si>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</si>
  <si>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</si>
  <si>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</si>
  <si>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</si>
  <si>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</si>
  <si>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</si>
  <si>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</si>
  <si>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</si>
  <si>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</si>
  <si>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</si>
  <si>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</si>
  <si>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</si>
  <si>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</si>
  <si>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</si>
  <si>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</si>
  <si>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</si>
  <si>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</si>
  <si>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</si>
  <si>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</si>
  <si>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</si>
  <si>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</si>
  <si>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</si>
  <si>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</si>
  <si>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</si>
  <si>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</si>
  <si>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</si>
  <si>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</si>
  <si>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</si>
  <si>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</si>
  <si>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</si>
  <si>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</si>
  <si>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</si>
  <si>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</si>
  <si>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</si>
  <si>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</si>
  <si>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</si>
  <si>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</si>
  <si>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</si>
  <si>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</si>
  <si>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</si>
  <si>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</si>
  <si>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</si>
  <si>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</si>
  <si>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</si>
  <si>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</si>
  <si>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</si>
  <si>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</si>
  <si>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</si>
  <si>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</si>
  <si>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</si>
  <si>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</si>
  <si>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</si>
  <si>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</si>
  <si>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</si>
  <si>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</si>
  <si>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</si>
  <si>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</si>
  <si>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</si>
  <si>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</si>
  <si>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</si>
  <si>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</si>
  <si>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</si>
  <si>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</si>
  <si>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</si>
  <si>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</si>
  <si>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</si>
  <si>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</si>
  <si>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</si>
  <si>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</si>
  <si>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</si>
  <si>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</si>
  <si>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</si>
  <si>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</si>
  <si>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</si>
  <si>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</si>
  <si>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</si>
  <si>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</si>
  <si>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</si>
  <si>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</si>
  <si>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</si>
  <si>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</si>
  <si>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</si>
  <si>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</si>
  <si>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</si>
  <si>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</si>
  <si>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</si>
  <si>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</si>
  <si>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</si>
  <si>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</si>
  <si>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</si>
  <si>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</si>
  <si>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</si>
  <si>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</si>
  <si>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</si>
  <si>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</si>
  <si>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</si>
  <si>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</si>
  <si>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</si>
  <si>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</si>
  <si>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</si>
  <si>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</si>
  <si>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</si>
  <si>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</si>
  <si>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</si>
  <si>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</si>
  <si>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</si>
  <si>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</si>
  <si>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</si>
  <si>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</si>
  <si>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</si>
  <si>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</si>
  <si>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</si>
  <si>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</si>
  <si>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</si>
  <si>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</si>
  <si>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</si>
  <si>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</si>
  <si>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</si>
  <si>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</si>
  <si>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</si>
  <si>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</si>
  <si>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</si>
  <si>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</si>
  <si>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</si>
  <si>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</si>
  <si>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</si>
  <si>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</si>
  <si>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</si>
  <si>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</si>
  <si>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</si>
  <si>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</si>
  <si>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</si>
  <si>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</si>
  <si>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</si>
  <si>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</si>
  <si>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</si>
  <si>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</si>
  <si>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</si>
  <si>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</si>
  <si>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</si>
  <si>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</si>
  <si>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</si>
  <si>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</si>
  <si>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</si>
  <si>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</si>
  <si>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</si>
  <si>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</si>
  <si>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</si>
  <si>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</si>
  <si>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</si>
  <si>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</si>
  <si>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</si>
  <si>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</si>
  <si>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</si>
  <si>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</si>
  <si>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</si>
  <si>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</si>
  <si>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</si>
  <si>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</si>
  <si>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</si>
  <si>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</si>
  <si>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</si>
  <si>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</si>
  <si>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</si>
  <si>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</si>
  <si>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</si>
  <si>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</si>
  <si>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</si>
  <si>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</si>
  <si>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</si>
  <si>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</si>
  <si>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</si>
  <si>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</si>
  <si>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</si>
  <si>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</si>
  <si>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</si>
  <si>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</si>
  <si>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</si>
  <si>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</si>
  <si>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</si>
  <si>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</si>
  <si>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</si>
  <si>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</si>
  <si>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</si>
  <si>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</si>
  <si>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</si>
  <si>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</si>
  <si>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</si>
  <si>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</si>
  <si>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</si>
  <si>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</si>
  <si>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</si>
  <si>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</si>
  <si>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</si>
  <si>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</si>
  <si>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</si>
  <si>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</si>
  <si>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</si>
  <si>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</si>
  <si>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</si>
  <si>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</si>
  <si>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</si>
  <si>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</si>
  <si>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</si>
  <si>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</si>
  <si>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</si>
  <si>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</si>
  <si>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</si>
  <si>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</si>
  <si>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</si>
  <si>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</si>
  <si>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</si>
  <si>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</si>
  <si>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</si>
  <si>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</si>
  <si>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</si>
  <si>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</si>
  <si>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</si>
  <si>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</si>
  <si>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</si>
  <si>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</si>
  <si>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</si>
  <si>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</si>
  <si>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</si>
  <si>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</si>
  <si>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</si>
  <si>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</si>
  <si>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</si>
  <si>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</si>
  <si>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</si>
  <si>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</si>
  <si>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</si>
  <si>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</si>
  <si>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</si>
  <si>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</si>
  <si>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</si>
  <si>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</si>
  <si>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</si>
  <si>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</si>
  <si>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</si>
  <si>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</si>
  <si>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</si>
  <si>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</si>
  <si>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</si>
  <si>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</si>
  <si>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</si>
  <si>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</si>
  <si>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</si>
  <si>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</si>
  <si>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</si>
  <si>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</si>
  <si>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</si>
  <si>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</si>
  <si>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</si>
  <si>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</si>
  <si>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</si>
  <si>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</si>
  <si>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</si>
  <si>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</si>
  <si>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</si>
  <si>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</si>
  <si>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</si>
  <si>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</si>
  <si>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</si>
  <si>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</si>
  <si>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</si>
  <si>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</si>
  <si>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</si>
  <si>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</si>
  <si>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</si>
  <si>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</si>
  <si>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</si>
  <si>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</si>
  <si>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</si>
  <si>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</si>
  <si>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</si>
  <si>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</si>
  <si>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</si>
  <si>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</si>
  <si>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</si>
  <si>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</si>
  <si>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</si>
  <si>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</si>
  <si>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</si>
  <si>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</si>
  <si>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</si>
  <si>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</si>
  <si>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</si>
  <si>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</si>
  <si>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</si>
  <si>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</si>
  <si>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</si>
  <si>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</si>
  <si>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</si>
  <si>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</si>
  <si>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</si>
  <si>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</si>
  <si>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</si>
  <si>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</si>
  <si>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</si>
  <si>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</si>
  <si>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</si>
  <si>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</si>
  <si>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</si>
  <si>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</si>
  <si>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</si>
  <si>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</si>
  <si>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</si>
  <si>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</si>
  <si>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</si>
  <si>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</si>
  <si>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</si>
  <si>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</si>
  <si>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</si>
  <si>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</si>
  <si>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</si>
  <si>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</si>
  <si>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</si>
  <si>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</si>
  <si>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</si>
  <si>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</si>
  <si>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</si>
  <si>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</si>
  <si>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</si>
  <si>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</si>
  <si>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</si>
  <si>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</si>
  <si>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</si>
  <si>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</si>
  <si>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</si>
  <si>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</si>
  <si>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</si>
  <si>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</si>
  <si>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</si>
  <si>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</si>
  <si>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</si>
  <si>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</si>
  <si>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</si>
  <si>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</si>
  <si>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</si>
  <si>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</si>
  <si>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</si>
  <si>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</si>
  <si>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</si>
  <si>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</si>
  <si>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</si>
  <si>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</si>
  <si>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</si>
  <si>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</si>
  <si>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</si>
  <si>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</si>
  <si>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</si>
  <si>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</si>
  <si>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</si>
  <si>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</si>
  <si>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</si>
  <si>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</si>
  <si>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</si>
  <si>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</si>
  <si>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</si>
  <si>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</si>
  <si>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</si>
  <si>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</si>
  <si>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</si>
  <si>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</si>
  <si>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</si>
  <si>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</si>
  <si>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</si>
  <si>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</si>
  <si>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</si>
  <si>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</si>
  <si>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</si>
  <si>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</si>
  <si>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</si>
  <si>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</si>
  <si>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</si>
  <si>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</si>
  <si>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</si>
  <si>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</si>
  <si>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</si>
  <si>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</si>
  <si>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</si>
  <si>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</si>
  <si>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</si>
  <si>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</si>
  <si>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</si>
  <si>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</si>
  <si>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</si>
  <si>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</si>
  <si>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</si>
  <si>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</si>
  <si>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</si>
  <si>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</si>
  <si>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</si>
  <si>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</si>
  <si>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</si>
  <si>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</si>
  <si>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</si>
  <si>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</si>
  <si>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</si>
  <si>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</si>
  <si>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</si>
  <si>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</si>
  <si>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</si>
  <si>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</si>
  <si>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</si>
  <si>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</si>
  <si>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</si>
  <si>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</si>
  <si>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</si>
  <si>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</si>
  <si>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</si>
  <si>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</si>
  <si>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</si>
  <si>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</si>
  <si>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</si>
  <si>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</si>
  <si>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</si>
  <si>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</si>
  <si>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</si>
  <si>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</si>
  <si>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</si>
  <si>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</si>
  <si>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</si>
  <si>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</si>
  <si>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</si>
  <si>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</si>
  <si>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</si>
  <si>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</si>
  <si>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</si>
  <si>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</si>
  <si>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</si>
  <si>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</si>
  <si>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</si>
  <si>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</si>
  <si>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</si>
  <si>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</si>
  <si>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</si>
  <si>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</si>
  <si>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</si>
  <si>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</si>
  <si>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</si>
  <si>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</si>
  <si>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</si>
  <si>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</si>
  <si>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</si>
  <si>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</si>
  <si>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</si>
  <si>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</si>
  <si>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</si>
  <si>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</si>
  <si>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</si>
  <si>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</si>
  <si>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</si>
  <si>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</si>
  <si>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</si>
  <si>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</si>
  <si>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</si>
  <si>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</si>
  <si>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</si>
  <si>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</si>
  <si>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</si>
  <si>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</si>
  <si>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</si>
  <si>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</si>
  <si>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</si>
  <si>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</si>
  <si>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</si>
  <si>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</si>
  <si>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</si>
  <si>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</si>
  <si>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</si>
  <si>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</si>
  <si>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</si>
  <si>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</si>
  <si>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</si>
  <si>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</si>
  <si>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</si>
  <si>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</si>
  <si>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</si>
  <si>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</si>
  <si>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</si>
  <si>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</si>
  <si>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</si>
  <si>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</si>
  <si>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</si>
  <si>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</si>
  <si>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</si>
  <si>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</si>
  <si>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</si>
  <si>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</si>
  <si>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</si>
  <si>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</si>
  <si>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</si>
  <si>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</si>
  <si>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</si>
  <si>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</si>
  <si>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</si>
  <si>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</si>
  <si>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</si>
  <si>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</si>
  <si>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</si>
  <si>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</si>
  <si>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</si>
  <si>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</si>
  <si>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</si>
  <si>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</si>
  <si>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</si>
  <si>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</si>
  <si>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</si>
  <si>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</si>
  <si>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</si>
  <si>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</si>
  <si>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</si>
  <si>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</si>
  <si>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</si>
  <si>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</si>
  <si>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</si>
  <si>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</si>
  <si>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</si>
  <si>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</si>
  <si>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</si>
  <si>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</si>
  <si>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</si>
  <si>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</si>
  <si>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</si>
  <si>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</si>
  <si>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</si>
  <si>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</si>
  <si>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</si>
  <si>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</si>
  <si>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</si>
  <si>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</si>
  <si>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</si>
  <si>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</si>
  <si>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</si>
  <si>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</si>
  <si>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</si>
  <si>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</si>
  <si>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</si>
  <si>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</si>
  <si>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</si>
  <si>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</si>
  <si>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</si>
  <si>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</si>
  <si>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</si>
  <si>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</si>
  <si>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</si>
  <si>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</si>
  <si>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</si>
  <si>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</si>
  <si>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</si>
  <si>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</si>
  <si>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</si>
  <si>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</si>
  <si>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</si>
  <si>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</si>
  <si>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</si>
  <si>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</si>
  <si>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</si>
  <si>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</si>
  <si>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</si>
  <si>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</si>
  <si>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</si>
  <si>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</si>
  <si>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</si>
  <si>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</si>
  <si>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</si>
  <si>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</si>
  <si>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</si>
  <si>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</si>
  <si>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</si>
  <si>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</si>
  <si>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</si>
  <si>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</si>
  <si>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</si>
  <si>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</si>
  <si>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</si>
  <si>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</si>
  <si>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</si>
  <si>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</si>
  <si>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</si>
  <si>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</si>
  <si>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</si>
  <si>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</si>
  <si>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</si>
  <si>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</si>
  <si>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</si>
  <si>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</si>
  <si>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</si>
  <si>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</si>
  <si>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</si>
  <si>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</si>
  <si>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</si>
  <si>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</si>
  <si>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</si>
  <si>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</si>
  <si>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</si>
  <si>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</si>
  <si>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</si>
  <si>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</si>
  <si>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</si>
  <si>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</si>
  <si>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</si>
  <si>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</si>
  <si>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</si>
  <si>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</si>
  <si>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</si>
  <si>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</si>
  <si>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</si>
  <si>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</si>
  <si>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</si>
  <si>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</si>
  <si>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</si>
  <si>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</si>
  <si>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</si>
  <si>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</si>
  <si>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</si>
  <si>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</si>
  <si>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</si>
  <si>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</si>
  <si>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</si>
  <si>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</si>
  <si>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</si>
  <si>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</si>
  <si>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</si>
  <si>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</si>
  <si>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</si>
  <si>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</si>
  <si>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</si>
  <si>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</si>
  <si>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</si>
  <si>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</si>
  <si>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</si>
  <si>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</si>
  <si>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</si>
  <si>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</si>
  <si>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</si>
  <si>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</si>
  <si>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</si>
  <si>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</si>
  <si>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</si>
  <si>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</si>
  <si>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</si>
  <si>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</si>
  <si>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</si>
  <si>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</si>
  <si>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</si>
  <si>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</si>
  <si>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</si>
  <si>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</si>
  <si>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</si>
  <si>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</si>
  <si>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</si>
  <si>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</si>
  <si>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</si>
  <si>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</si>
  <si>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</si>
  <si>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</si>
  <si>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</si>
  <si>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</si>
  <si>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</si>
  <si>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</si>
  <si>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</si>
  <si>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</si>
  <si>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</si>
  <si>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</si>
  <si>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</si>
  <si>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</si>
  <si>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</si>
  <si>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</si>
  <si>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</si>
  <si>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</si>
  <si>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</si>
  <si>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</si>
  <si>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</si>
  <si>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</si>
  <si>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</si>
  <si>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</si>
  <si>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</si>
  <si>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</si>
  <si>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</si>
  <si>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</si>
  <si>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</si>
  <si>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</si>
  <si>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</si>
  <si>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</si>
  <si>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</si>
  <si>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</si>
  <si>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</si>
  <si>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</si>
  <si>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</si>
  <si>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</si>
  <si>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</si>
  <si>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</si>
  <si>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</si>
  <si>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</si>
  <si>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</si>
  <si>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</si>
  <si>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</si>
  <si>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</si>
  <si>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</si>
  <si>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</si>
  <si>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</si>
  <si>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</si>
  <si>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</si>
  <si>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</si>
  <si>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</si>
  <si>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</si>
  <si>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</si>
  <si>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</si>
  <si>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</si>
  <si>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</si>
  <si>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</si>
  <si>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</si>
  <si>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</si>
  <si>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</si>
  <si>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</si>
  <si>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</si>
  <si>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</si>
  <si>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</si>
  <si>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</si>
  <si>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</si>
  <si>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</si>
  <si>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</si>
  <si>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</si>
  <si>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</si>
  <si>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</si>
  <si>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</si>
  <si>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</si>
  <si>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</si>
  <si>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</si>
  <si>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</si>
  <si>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</si>
  <si>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</si>
  <si>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</si>
  <si>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</si>
  <si>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</si>
  <si>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</si>
  <si>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</si>
  <si>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</si>
  <si>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</si>
  <si>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</si>
  <si>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</si>
  <si>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</si>
  <si>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</si>
  <si>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</si>
  <si>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</si>
  <si>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</si>
  <si>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</si>
  <si>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</si>
  <si>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</si>
  <si>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</si>
  <si>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</si>
  <si>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</si>
  <si>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</si>
  <si>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</si>
  <si>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</si>
  <si>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</si>
  <si>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</si>
  <si>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</si>
  <si>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</si>
  <si>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</si>
  <si>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</si>
  <si>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</si>
  <si>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</si>
  <si>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</si>
  <si>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</si>
  <si>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</si>
  <si>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</si>
  <si>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</si>
  <si>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</si>
  <si>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</si>
  <si>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</si>
  <si>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</si>
  <si>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</si>
  <si>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</si>
  <si>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</si>
  <si>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</si>
  <si>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</si>
  <si>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</si>
  <si>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</si>
  <si>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</si>
  <si>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</si>
  <si>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</si>
  <si>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</si>
  <si>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</si>
  <si>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</si>
  <si>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</si>
  <si>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</si>
  <si>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</si>
  <si>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</si>
  <si>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</si>
  <si>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</si>
  <si>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</si>
  <si>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</si>
  <si>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</si>
  <si>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</si>
  <si>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</si>
  <si>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</si>
  <si>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</si>
  <si>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</si>
  <si>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</si>
  <si>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</si>
  <si>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</si>
  <si>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</si>
  <si>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</si>
  <si>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</si>
  <si>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</si>
  <si>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</si>
  <si>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</si>
  <si>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</si>
  <si>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</si>
  <si>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</si>
  <si>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</si>
  <si>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</si>
  <si>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</si>
  <si>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</si>
  <si>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</si>
  <si>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</si>
  <si>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</si>
  <si>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</si>
  <si>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</si>
  <si>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</si>
  <si>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</si>
  <si>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</si>
  <si>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</si>
  <si>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</si>
  <si>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</si>
  <si>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</si>
  <si>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</si>
  <si>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</si>
  <si>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</si>
  <si>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</si>
  <si>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</si>
  <si>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</si>
  <si>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</si>
  <si>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</si>
  <si>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</si>
  <si>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</si>
  <si>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</si>
  <si>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</si>
  <si>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</si>
  <si>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</si>
  <si>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</si>
  <si>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</si>
  <si>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</si>
  <si>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</si>
  <si>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</si>
  <si>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</si>
  <si>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</si>
  <si>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</si>
  <si>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</si>
  <si>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</si>
  <si>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</si>
  <si>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</si>
  <si>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</si>
  <si>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</si>
  <si>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</si>
  <si>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</si>
  <si>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</si>
  <si>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</si>
  <si>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</si>
  <si>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</si>
  <si>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</si>
  <si>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</si>
  <si>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</si>
  <si>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</si>
  <si>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</si>
  <si>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</si>
  <si>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</si>
  <si>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</si>
  <si>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</si>
  <si>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</si>
  <si>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</si>
  <si>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</si>
  <si>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</si>
  <si>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</si>
  <si>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</si>
  <si>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</si>
  <si>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</si>
  <si>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</si>
  <si>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</si>
  <si>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</si>
  <si>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</si>
  <si>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</si>
  <si>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</si>
  <si>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</si>
  <si>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</si>
  <si>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</si>
  <si>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</si>
  <si>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</si>
  <si>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</si>
  <si>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</si>
  <si>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</si>
  <si>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</si>
  <si>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</si>
  <si>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</si>
  <si>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</si>
  <si>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</si>
  <si>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</si>
  <si>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</si>
  <si>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</si>
  <si>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</si>
  <si>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</si>
  <si>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</si>
  <si>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</si>
  <si>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</si>
  <si>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</si>
  <si>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</si>
  <si>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</si>
  <si>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</si>
  <si>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</si>
  <si>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</si>
  <si>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</si>
  <si>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</si>
  <si>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</si>
  <si>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</si>
  <si>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</si>
  <si>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</si>
  <si>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</si>
  <si>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</si>
  <si>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</si>
  <si>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</si>
  <si>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</si>
  <si>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</si>
  <si>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</si>
  <si>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</si>
  <si>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</si>
  <si>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</si>
  <si>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</si>
  <si>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</si>
  <si>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</si>
  <si>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</si>
  <si>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</si>
  <si>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</si>
  <si>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</si>
  <si>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</si>
  <si>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</si>
  <si>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</si>
  <si>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</si>
  <si>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</si>
  <si>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</si>
  <si>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</si>
  <si>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</si>
  <si>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</si>
  <si>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</si>
  <si>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</si>
  <si>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</si>
  <si>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</si>
  <si>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</si>
  <si>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</si>
  <si>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</si>
  <si>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</si>
  <si>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</si>
  <si>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</si>
  <si>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</si>
  <si>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</si>
  <si>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</si>
  <si>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</si>
  <si>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</si>
  <si>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</si>
  <si>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</si>
  <si>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</si>
  <si>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</si>
  <si>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</si>
  <si>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</si>
  <si>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</si>
  <si>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</si>
  <si>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</si>
  <si>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</si>
  <si>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</si>
  <si>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</si>
  <si>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</si>
  <si>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</si>
  <si>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</si>
  <si>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</si>
  <si>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</si>
  <si>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</si>
  <si>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</si>
  <si>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</si>
  <si>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</si>
  <si>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</si>
  <si>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</si>
  <si>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</si>
  <si>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</si>
  <si>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</si>
  <si>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</si>
  <si>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</si>
  <si>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</si>
  <si>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</si>
  <si>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</si>
  <si>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</si>
  <si>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</si>
  <si>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</si>
  <si>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</si>
  <si>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</si>
  <si>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</si>
  <si>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</si>
  <si>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</si>
  <si>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</si>
  <si>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</si>
  <si>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</si>
  <si>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</si>
  <si>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</si>
  <si>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</si>
  <si>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</si>
  <si>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</si>
  <si>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</si>
  <si>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</si>
  <si>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</si>
  <si>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</si>
  <si>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</si>
  <si>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</si>
  <si>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</si>
  <si>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</si>
  <si>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</si>
  <si>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</si>
  <si>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</si>
  <si>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</si>
  <si>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</si>
  <si>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</si>
  <si>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</si>
  <si>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</si>
  <si>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</si>
  <si>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</si>
  <si>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</si>
  <si>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</si>
  <si>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</si>
  <si>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</si>
  <si>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</si>
  <si>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</si>
  <si>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</si>
  <si>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</si>
  <si>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</si>
  <si>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</si>
  <si>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</si>
  <si>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</si>
  <si>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</si>
  <si>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</si>
  <si>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</si>
  <si>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</si>
  <si>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</si>
  <si>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</si>
  <si>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</si>
  <si>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</si>
  <si>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</si>
  <si>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</si>
  <si>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</si>
  <si>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</si>
  <si>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</si>
  <si>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</si>
  <si>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</si>
  <si>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</si>
  <si>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</si>
  <si>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</si>
  <si>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</si>
  <si>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</si>
  <si>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</si>
  <si>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</si>
  <si>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</si>
  <si>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</si>
  <si>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</si>
  <si>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</si>
  <si>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</si>
  <si>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</si>
  <si>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</si>
  <si>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</si>
  <si>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</si>
  <si>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</si>
  <si>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</si>
  <si>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</si>
  <si>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</si>
  <si>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</si>
  <si>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</si>
  <si>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</si>
  <si>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</si>
  <si>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</si>
  <si>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</si>
  <si>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</si>
  <si>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</si>
  <si>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</si>
  <si>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</si>
  <si>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</si>
  <si>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</si>
  <si>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</si>
  <si>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</si>
  <si>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</si>
  <si>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</si>
  <si>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</si>
  <si>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</si>
  <si>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</si>
  <si>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</si>
  <si>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</si>
  <si>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</si>
  <si>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</si>
  <si>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</si>
  <si>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</si>
  <si>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</si>
  <si>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</si>
  <si>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</si>
  <si>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</si>
  <si>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</si>
  <si>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</si>
  <si>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</si>
  <si>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</si>
  <si>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</si>
  <si>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</si>
  <si>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</si>
  <si>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</si>
  <si>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</si>
  <si>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</si>
  <si>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</si>
  <si>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</si>
  <si>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</si>
  <si>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</si>
  <si>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</si>
  <si>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</si>
  <si>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</si>
  <si>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</si>
  <si>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</si>
  <si>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</si>
  <si>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</si>
  <si>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</si>
  <si>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</si>
  <si>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</si>
  <si>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</si>
  <si>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</si>
  <si>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</si>
  <si>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</si>
  <si>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</si>
  <si>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</si>
  <si>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</si>
  <si>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</si>
  <si>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</si>
  <si>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</si>
  <si>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</si>
  <si>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</si>
  <si>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</si>
  <si>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</si>
  <si>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</si>
  <si>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</si>
  <si>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</si>
  <si>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</si>
  <si>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</si>
  <si>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</si>
  <si>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</si>
  <si>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</si>
  <si>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</si>
  <si>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</si>
  <si>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</si>
  <si>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</si>
  <si>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</si>
  <si>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</si>
  <si>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</si>
  <si>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</si>
  <si>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</si>
  <si>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</si>
  <si>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</si>
  <si>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</si>
  <si>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</si>
  <si>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</si>
  <si>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</si>
  <si>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</si>
  <si>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</si>
  <si>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</si>
  <si>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</si>
  <si>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</si>
  <si>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</si>
  <si>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</si>
  <si>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</si>
  <si>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</si>
  <si>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</si>
  <si>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</si>
  <si>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</si>
  <si>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</si>
  <si>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</si>
  <si>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</si>
  <si>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</si>
  <si>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</si>
  <si>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</si>
  <si>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</si>
  <si>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</si>
  <si>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</si>
  <si>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</si>
  <si>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</si>
  <si>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</si>
  <si>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</si>
  <si>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</si>
  <si>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</si>
  <si>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</si>
  <si>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</si>
  <si>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</si>
  <si>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</si>
  <si>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</si>
  <si>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</si>
  <si>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</si>
  <si>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</si>
  <si>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</si>
  <si>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</si>
  <si>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</si>
  <si>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</si>
  <si>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</si>
  <si>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</si>
  <si>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</si>
  <si>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</si>
  <si>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</si>
  <si>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</si>
  <si>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</si>
  <si>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</si>
  <si>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</si>
  <si>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</si>
  <si>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</si>
  <si>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</si>
  <si>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</si>
  <si>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</si>
  <si>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</si>
  <si>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</si>
  <si>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</si>
  <si>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</si>
  <si>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</si>
  <si>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</si>
  <si>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</si>
  <si>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</si>
  <si>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</si>
  <si>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</si>
  <si>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</si>
  <si>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</si>
  <si>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</si>
  <si>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</si>
  <si>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</si>
  <si>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</si>
  <si>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</si>
  <si>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</si>
  <si>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</si>
  <si>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</si>
  <si>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</si>
  <si>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</si>
  <si>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</si>
  <si>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</si>
  <si>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</si>
  <si>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</si>
  <si>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</si>
  <si>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</si>
  <si>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</si>
  <si>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</si>
  <si>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</si>
  <si>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</si>
  <si>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</si>
  <si>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</si>
  <si>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</si>
  <si>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</si>
  <si>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</si>
  <si>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</si>
  <si>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</si>
  <si>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</si>
  <si>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</si>
  <si>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</si>
  <si>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</si>
  <si>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</si>
  <si>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</si>
  <si>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</si>
  <si>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</si>
  <si>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</si>
  <si>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</si>
  <si>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</si>
  <si>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</si>
  <si>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</si>
  <si>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</si>
  <si>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</si>
  <si>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</si>
  <si>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</si>
  <si>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</si>
  <si>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</si>
  <si>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</si>
  <si>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</si>
  <si>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</si>
  <si>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</si>
  <si>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</si>
  <si>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</si>
  <si>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</si>
  <si>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</si>
  <si>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</si>
  <si>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</si>
  <si>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</si>
  <si>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</si>
  <si>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</si>
  <si>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</si>
  <si>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</si>
  <si>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</si>
  <si>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</si>
  <si>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</si>
  <si>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</si>
  <si>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</si>
  <si>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</si>
  <si>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</si>
  <si>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</si>
  <si>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</si>
  <si>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</si>
  <si>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</si>
  <si>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</si>
  <si>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</si>
  <si>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</si>
  <si>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</si>
  <si>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</si>
  <si>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</si>
  <si>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</si>
  <si>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</si>
  <si>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</si>
  <si>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</si>
  <si>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</si>
  <si>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</si>
  <si>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</si>
  <si>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</si>
  <si>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</si>
  <si>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</si>
  <si>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</si>
  <si>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</si>
  <si>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</si>
  <si>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</si>
  <si>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</si>
  <si>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</si>
  <si>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</si>
  <si>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</si>
  <si>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</si>
  <si>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</si>
  <si>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</si>
  <si>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</si>
  <si>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</si>
  <si>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</si>
  <si>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</si>
  <si>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</si>
  <si>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</si>
  <si>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</si>
  <si>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</si>
  <si>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</si>
  <si>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</si>
  <si>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</si>
  <si>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</si>
  <si>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</si>
  <si>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</si>
  <si>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</si>
  <si>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</si>
  <si>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</si>
  <si>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</si>
  <si>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</si>
  <si>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</si>
  <si>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</si>
  <si>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</si>
  <si>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</si>
  <si>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</si>
  <si>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</si>
  <si>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</si>
  <si>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</si>
  <si>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</si>
  <si>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</si>
  <si>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</si>
  <si>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</si>
  <si>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</si>
  <si>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</si>
  <si>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</si>
  <si>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</si>
  <si>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</si>
  <si>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</si>
  <si>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</si>
  <si>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</si>
  <si>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</si>
  <si>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</si>
  <si>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</si>
  <si>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</si>
  <si>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</si>
  <si>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</si>
  <si>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</si>
  <si>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</si>
  <si>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</si>
  <si>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</si>
  <si>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</si>
  <si>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</si>
  <si>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</si>
  <si>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</si>
  <si>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</si>
  <si>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</si>
  <si>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</si>
  <si>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</si>
  <si>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</si>
  <si>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</si>
  <si>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</si>
  <si>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</si>
  <si>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</si>
  <si>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</si>
  <si>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</si>
  <si>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</si>
  <si>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</si>
  <si>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</si>
  <si>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</si>
  <si>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</si>
  <si>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</si>
  <si>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</si>
  <si>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</si>
  <si>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</si>
  <si>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</si>
  <si>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</si>
  <si>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</si>
  <si>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</si>
  <si>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</si>
  <si>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</si>
  <si>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</si>
  <si>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</si>
  <si>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</si>
  <si>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</si>
  <si>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</si>
  <si>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</si>
  <si>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</si>
  <si>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</si>
  <si>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</si>
  <si>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</si>
  <si>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</si>
  <si>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</si>
  <si>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</si>
  <si>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</si>
  <si>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</si>
  <si>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</si>
  <si>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</si>
  <si>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</si>
  <si>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</si>
  <si>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</si>
  <si>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</si>
  <si>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</si>
  <si>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</si>
  <si>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</si>
  <si>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</si>
  <si>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</si>
  <si>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</si>
  <si>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</si>
  <si>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</si>
  <si>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</si>
  <si>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</si>
  <si>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</si>
  <si>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</si>
  <si>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</si>
  <si>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</si>
  <si>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</si>
  <si>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</si>
  <si>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</si>
  <si>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</si>
  <si>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</si>
  <si>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</si>
  <si>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</si>
  <si>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</si>
  <si>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</si>
  <si>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</si>
  <si>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</si>
  <si>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</si>
  <si>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</si>
  <si>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</si>
  <si>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</si>
  <si>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</si>
  <si>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</si>
  <si>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</si>
  <si>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</si>
  <si>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</si>
  <si>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</si>
  <si>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</si>
  <si>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</si>
  <si>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</si>
  <si>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</si>
  <si>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</si>
  <si>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</si>
  <si>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</si>
  <si>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</si>
  <si>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</si>
  <si>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</si>
  <si>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</si>
  <si>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</si>
  <si>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</si>
  <si>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</si>
  <si>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</si>
  <si>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</si>
  <si>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</si>
  <si>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</si>
  <si>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</si>
  <si>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</si>
  <si>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</si>
  <si>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</si>
  <si>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</si>
  <si>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</si>
  <si>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</si>
  <si>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</si>
  <si>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</si>
  <si>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</si>
  <si>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</si>
  <si>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</si>
  <si>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</si>
  <si>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</si>
  <si>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</si>
  <si>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</si>
  <si>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</si>
  <si>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</si>
  <si>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</si>
  <si>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</si>
  <si>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</si>
  <si>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</si>
  <si>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</si>
  <si>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</si>
  <si>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</si>
  <si>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</si>
  <si>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</si>
  <si>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</si>
  <si>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</si>
  <si>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</si>
  <si>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</si>
  <si>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</si>
  <si>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</si>
  <si>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</si>
  <si>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</si>
  <si>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</si>
  <si>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</si>
  <si>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</si>
  <si>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</si>
  <si>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</si>
  <si>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</si>
  <si>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</si>
  <si>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</si>
  <si>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</si>
  <si>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</si>
  <si>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</si>
  <si>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</si>
  <si>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</si>
  <si>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</si>
  <si>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</si>
  <si>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</si>
  <si>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</si>
  <si>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</si>
  <si>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</si>
  <si>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</si>
  <si>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</si>
  <si>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</si>
  <si>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</si>
  <si>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</si>
  <si>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</si>
  <si>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</si>
  <si>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</si>
  <si>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</si>
  <si>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</si>
  <si>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</si>
  <si>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</si>
  <si>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</si>
  <si>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</si>
  <si>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</si>
  <si>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</si>
  <si>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</si>
  <si>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</si>
  <si>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</si>
  <si>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</si>
  <si>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</si>
  <si>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</si>
  <si>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</si>
  <si>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</si>
  <si>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</si>
  <si>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</si>
  <si>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</si>
  <si>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</si>
  <si>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</si>
  <si>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</si>
  <si>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</si>
  <si>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</si>
  <si>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</si>
  <si>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</si>
  <si>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</si>
  <si>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</si>
  <si>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</si>
  <si>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</si>
  <si>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</si>
  <si>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</si>
  <si>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</si>
  <si>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</si>
  <si>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</si>
  <si>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</si>
  <si>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</si>
  <si>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</si>
  <si>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</si>
  <si>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</si>
  <si>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</si>
  <si>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</si>
  <si>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</si>
  <si>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</si>
  <si>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</si>
  <si>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</si>
  <si>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</si>
  <si>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</si>
  <si>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</si>
  <si>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</si>
  <si>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</si>
  <si>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</si>
  <si>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</si>
  <si>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</si>
  <si>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</si>
  <si>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</si>
  <si>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</si>
  <si>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</si>
  <si>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</si>
  <si>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</si>
  <si>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</si>
  <si>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</si>
  <si>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</si>
  <si>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</si>
  <si>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</si>
  <si>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</si>
  <si>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</si>
  <si>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</si>
  <si>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</si>
  <si>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</si>
  <si>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</si>
  <si>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</si>
  <si>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</si>
  <si>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</si>
  <si>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</si>
  <si>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</si>
  <si>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</si>
  <si>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</si>
  <si>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</si>
  <si>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</si>
  <si>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</si>
  <si>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</si>
  <si>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</si>
  <si>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</si>
  <si>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</si>
  <si>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</si>
  <si>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</si>
  <si>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</si>
  <si>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</si>
  <si>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</si>
  <si>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</si>
  <si>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</si>
  <si>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</si>
  <si>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</si>
  <si>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</si>
  <si>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</si>
  <si>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</si>
  <si>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</si>
  <si>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</si>
  <si>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</si>
  <si>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</si>
  <si>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</si>
  <si>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</si>
  <si>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</si>
  <si>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</si>
  <si>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</si>
  <si>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</si>
  <si>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</si>
  <si>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</si>
  <si>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</si>
  <si>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</si>
  <si>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</si>
  <si>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</si>
  <si>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</si>
  <si>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</si>
  <si>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</si>
  <si>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</si>
  <si>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</si>
  <si>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</si>
  <si>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</si>
  <si>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</si>
  <si>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</si>
  <si>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</si>
  <si>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</si>
  <si>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</si>
  <si>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</si>
  <si>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</si>
  <si>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</si>
  <si>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</si>
  <si>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</si>
  <si>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</si>
  <si>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</si>
  <si>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</si>
  <si>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</si>
  <si>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</si>
  <si>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</si>
  <si>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</si>
  <si>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</si>
  <si>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</si>
  <si>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</si>
  <si>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</si>
  <si>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</si>
  <si>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</si>
  <si>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</si>
  <si>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</si>
  <si>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</si>
  <si>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</si>
  <si>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</si>
  <si>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</si>
  <si>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</si>
  <si>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</si>
  <si>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</si>
  <si>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</si>
  <si>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</si>
  <si>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</si>
  <si>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</si>
  <si>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</si>
  <si>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</si>
  <si>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</si>
  <si>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</si>
  <si>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</si>
  <si>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</si>
  <si>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</si>
  <si>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</si>
  <si>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</si>
  <si>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</si>
  <si>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</si>
  <si>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</si>
  <si>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</si>
  <si>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</si>
  <si>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</si>
  <si>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</si>
  <si>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</si>
  <si>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</si>
  <si>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</si>
  <si>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</si>
  <si>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</si>
  <si>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</si>
  <si>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</si>
  <si>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</si>
  <si>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</si>
  <si>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</si>
  <si>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</si>
  <si>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</si>
  <si>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</si>
  <si>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</si>
  <si>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</si>
  <si>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</si>
  <si>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</si>
  <si>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</si>
  <si>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</si>
  <si>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</si>
  <si>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</si>
  <si>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</si>
  <si>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</si>
  <si>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</si>
  <si>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</si>
  <si>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</si>
  <si>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</si>
  <si>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</si>
  <si>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</si>
  <si>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</si>
  <si>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</si>
  <si>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</si>
  <si>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</si>
  <si>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</si>
  <si>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</si>
  <si>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</si>
  <si>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</si>
  <si>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</si>
  <si>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</si>
  <si>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</si>
  <si>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</si>
  <si>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</si>
  <si>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</si>
  <si>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</si>
  <si>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</si>
  <si>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</si>
  <si>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</si>
  <si>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</si>
  <si>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</si>
  <si>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</si>
  <si>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</si>
  <si>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</si>
  <si>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</si>
  <si>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</si>
  <si>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</si>
  <si>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</si>
  <si>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</si>
  <si>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</si>
  <si>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</si>
  <si>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</si>
  <si>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</si>
  <si>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</si>
  <si>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</si>
  <si>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</si>
  <si>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</si>
  <si>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</si>
  <si>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</si>
  <si>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</si>
  <si>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</si>
  <si>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</si>
  <si>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</si>
  <si>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</si>
  <si>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</si>
  <si>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</si>
  <si>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</si>
  <si>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</si>
  <si>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</si>
  <si>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</si>
  <si>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</si>
  <si>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</si>
  <si>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</si>
  <si>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</si>
  <si>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</si>
  <si>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</si>
  <si>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</si>
  <si>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</si>
  <si>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</si>
  <si>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</si>
  <si>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</si>
  <si>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</si>
  <si>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</si>
  <si>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</si>
  <si>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</si>
  <si>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</si>
  <si>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</si>
  <si>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</si>
  <si>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</si>
  <si>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</si>
  <si>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</si>
  <si>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</si>
  <si>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</si>
  <si>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</si>
  <si>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</si>
  <si>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</si>
  <si>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</si>
  <si>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</si>
  <si>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</si>
  <si>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</si>
  <si>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</si>
  <si>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</si>
  <si>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</si>
  <si>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</si>
  <si>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</si>
  <si>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</si>
  <si>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</si>
  <si>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</si>
  <si>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</si>
  <si>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</si>
  <si>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</si>
  <si>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</si>
  <si>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</si>
  <si>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</si>
  <si>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</si>
  <si>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</si>
  <si>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</si>
  <si>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</si>
  <si>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</si>
  <si>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</si>
  <si>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</si>
  <si>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</si>
  <si>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</si>
  <si>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</si>
  <si>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</si>
  <si>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</si>
  <si>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</si>
  <si>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</si>
  <si>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</si>
  <si>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</si>
  <si>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</si>
  <si>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</si>
  <si>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</si>
  <si>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</si>
  <si>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</si>
  <si>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</si>
  <si>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</si>
  <si>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</si>
  <si>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</si>
  <si>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</si>
  <si>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</si>
  <si>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</si>
  <si>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</si>
  <si>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</si>
  <si>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</si>
  <si>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</si>
  <si>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</si>
  <si>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</si>
  <si>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</si>
  <si>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</si>
  <si>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</si>
  <si>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</si>
  <si>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</si>
  <si>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</si>
  <si>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</si>
  <si>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</si>
  <si>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</si>
  <si>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</si>
  <si>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</si>
  <si>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</si>
  <si>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</si>
  <si>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</si>
  <si>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</si>
  <si>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</si>
  <si>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</si>
  <si>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</si>
  <si>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</si>
  <si>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</si>
  <si>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</si>
  <si>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</si>
  <si>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</si>
  <si>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</si>
  <si>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</si>
  <si>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</si>
  <si>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</si>
  <si>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</si>
  <si>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</si>
  <si>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</si>
  <si>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</si>
  <si>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</si>
  <si>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</si>
  <si>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</si>
  <si>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</si>
  <si>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</si>
  <si>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</si>
  <si>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</si>
  <si>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</si>
  <si>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</si>
  <si>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</si>
  <si>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</si>
  <si>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</si>
  <si>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</si>
  <si>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</si>
  <si>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</si>
  <si>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</si>
  <si>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</si>
  <si>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</si>
  <si>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</si>
  <si>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</si>
  <si>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</si>
  <si>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</si>
  <si>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</si>
  <si>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</si>
  <si>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</si>
  <si>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</si>
  <si>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</si>
  <si>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</si>
  <si>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</si>
  <si>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</si>
  <si>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</si>
  <si>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</si>
  <si>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</si>
  <si>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</si>
  <si>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</si>
  <si>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</si>
  <si>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</si>
  <si>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</si>
  <si>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</si>
  <si>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</si>
  <si>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</si>
  <si>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</si>
  <si>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</si>
  <si>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</si>
  <si>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</si>
  <si>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</si>
  <si>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</si>
  <si>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</si>
  <si>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</si>
  <si>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</si>
  <si>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</si>
  <si>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</si>
  <si>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</si>
  <si>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</si>
  <si>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</si>
  <si>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</si>
  <si>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</si>
  <si>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</si>
  <si>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</si>
  <si>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</si>
  <si>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</si>
  <si>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</si>
  <si>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</si>
  <si>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</si>
  <si>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</si>
  <si>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</si>
  <si>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</si>
  <si>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</si>
  <si>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</si>
  <si>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</si>
  <si>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</si>
  <si>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</si>
  <si>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</si>
  <si>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</si>
  <si>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</si>
  <si>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</si>
  <si>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</si>
  <si>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</si>
  <si>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</si>
  <si>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</si>
  <si>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</si>
  <si>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</si>
  <si>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</si>
  <si>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</si>
  <si>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</si>
  <si>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</si>
  <si>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</si>
  <si>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</si>
  <si>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</si>
  <si>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</si>
  <si>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</si>
  <si>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</si>
  <si>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</si>
  <si>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</si>
  <si>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</si>
  <si>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</si>
  <si>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</si>
  <si>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</si>
  <si>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</si>
  <si>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</si>
  <si>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</si>
  <si>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</si>
  <si>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</si>
  <si>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</si>
  <si>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</si>
  <si>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</si>
  <si>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</si>
  <si>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</si>
  <si>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</si>
  <si>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</si>
  <si>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</si>
  <si>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</si>
  <si>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</si>
  <si>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</si>
  <si>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</si>
  <si>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</si>
  <si>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</si>
  <si>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</si>
  <si>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</si>
  <si>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</si>
  <si>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</si>
  <si>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</si>
  <si>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</si>
  <si>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</si>
  <si>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</si>
  <si>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</si>
  <si>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</si>
  <si>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</si>
  <si>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</si>
  <si>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</si>
  <si>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</si>
  <si>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</si>
  <si>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</si>
  <si>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</si>
  <si>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</si>
  <si>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</si>
  <si>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</si>
  <si>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</si>
  <si>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</si>
  <si>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</si>
  <si>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</si>
  <si>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</si>
  <si>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</si>
  <si>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</si>
  <si>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</si>
  <si>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</si>
  <si>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</si>
  <si>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</si>
  <si>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</si>
  <si>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</si>
  <si>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</si>
  <si>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</si>
  <si>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</si>
  <si>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</si>
  <si>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</si>
  <si>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</si>
  <si>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</si>
  <si>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</si>
  <si>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</si>
  <si>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</si>
  <si>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</si>
  <si>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</si>
  <si>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</si>
  <si>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</si>
  <si>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</si>
  <si>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</si>
  <si>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</si>
  <si>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</si>
  <si>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</si>
  <si>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</si>
  <si>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</si>
  <si>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</si>
  <si>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</si>
  <si>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</si>
  <si>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</si>
  <si>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</si>
  <si>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</si>
  <si>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</si>
  <si>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</si>
  <si>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</si>
  <si>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</si>
  <si>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</si>
  <si>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</si>
  <si>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</si>
  <si>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</si>
  <si>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</si>
  <si>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</si>
  <si>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</si>
  <si>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</si>
  <si>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</si>
  <si>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</si>
  <si>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</si>
  <si>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</si>
  <si>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</si>
  <si>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</si>
  <si>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</si>
  <si>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</si>
  <si>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</si>
  <si>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</si>
  <si>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</si>
  <si>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</si>
  <si>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</si>
  <si>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</si>
  <si>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</si>
  <si>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</si>
  <si>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</si>
  <si>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</si>
  <si>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</si>
  <si>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</si>
  <si>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</si>
  <si>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</si>
  <si>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</si>
  <si>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</si>
  <si>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</si>
  <si>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</si>
  <si>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</si>
  <si>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</si>
  <si>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</si>
  <si>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</si>
  <si>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</si>
  <si>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</si>
  <si>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</si>
  <si>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</si>
  <si>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</si>
  <si>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</si>
  <si>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</si>
  <si>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</si>
  <si>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</si>
  <si>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</si>
  <si>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</si>
  <si>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</si>
  <si>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</si>
  <si>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</si>
  <si>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</si>
  <si>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</si>
  <si>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</si>
  <si>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</si>
  <si>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</si>
  <si>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</si>
  <si>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</si>
  <si>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</si>
  <si>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</si>
  <si>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</si>
  <si>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</si>
  <si>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</si>
  <si>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</si>
  <si>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</si>
  <si>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</si>
  <si>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</si>
  <si>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</si>
  <si>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</si>
  <si>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</si>
  <si>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</si>
  <si>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</si>
  <si>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</si>
  <si>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</si>
  <si>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</si>
  <si>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</si>
  <si>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</si>
  <si>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</si>
  <si>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</si>
  <si>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</si>
  <si>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</si>
  <si>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</si>
  <si>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</si>
  <si>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</si>
  <si>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</si>
  <si>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</si>
  <si>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</si>
  <si>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</si>
  <si>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</si>
  <si>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</si>
  <si>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</si>
  <si>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</si>
  <si>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</si>
  <si>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</si>
  <si>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</si>
  <si>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</si>
  <si>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</si>
  <si>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</si>
  <si>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</si>
  <si>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</si>
  <si>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</si>
  <si>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</si>
  <si>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</si>
  <si>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</si>
  <si>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</si>
  <si>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</si>
  <si>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</si>
  <si>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</si>
  <si>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</si>
  <si>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</si>
  <si>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</si>
  <si>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</si>
  <si>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</si>
  <si>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</si>
  <si>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</si>
  <si>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</si>
  <si>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</si>
  <si>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</si>
  <si>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</si>
  <si>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</si>
  <si>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</si>
  <si>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</si>
  <si>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</si>
  <si>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</si>
  <si>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</si>
  <si>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</si>
  <si>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</si>
  <si>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</si>
  <si>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</si>
  <si>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</si>
  <si>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</si>
  <si>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</si>
  <si>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</si>
  <si>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</si>
  <si>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</si>
  <si>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</si>
  <si>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</si>
  <si>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</si>
  <si>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</si>
  <si>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</si>
  <si>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</si>
  <si>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</si>
  <si>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</si>
  <si>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</si>
  <si>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</si>
  <si>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</si>
  <si>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</si>
  <si>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</si>
  <si>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</si>
  <si>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</si>
  <si>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</si>
  <si>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</si>
  <si>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</si>
  <si>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</si>
  <si>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</si>
  <si>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</si>
  <si>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</si>
  <si>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</si>
  <si>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</si>
  <si>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</si>
  <si>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</si>
  <si>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</si>
  <si>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</si>
  <si>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</si>
  <si>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</si>
  <si>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</si>
  <si>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</si>
  <si>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</si>
  <si>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</si>
  <si>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</si>
  <si>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</si>
  <si>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</si>
  <si>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</si>
  <si>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</si>
  <si>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</si>
  <si>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</si>
  <si>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</si>
  <si>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</si>
  <si>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</si>
  <si>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</si>
  <si>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</si>
  <si>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</si>
  <si>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</si>
  <si>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</si>
  <si>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</si>
  <si>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</si>
  <si>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</si>
  <si>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</si>
  <si>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</si>
  <si>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</si>
  <si>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</si>
  <si>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</si>
  <si>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</si>
  <si>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</si>
  <si>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</si>
  <si>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</si>
  <si>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</si>
  <si>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</si>
  <si>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</si>
  <si>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</si>
  <si>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</si>
  <si>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</si>
  <si>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</si>
  <si>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</si>
  <si>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</si>
  <si>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</si>
  <si>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</si>
  <si>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</si>
  <si>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</si>
  <si>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</si>
  <si>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</si>
  <si>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</si>
  <si>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</si>
  <si>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</si>
  <si>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</si>
  <si>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</si>
  <si>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</si>
  <si>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</si>
  <si>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</si>
  <si>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</si>
  <si>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</si>
  <si>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</si>
  <si>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</si>
  <si>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</si>
  <si>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</si>
  <si>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</si>
  <si>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</si>
  <si>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</si>
  <si>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</si>
  <si>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</si>
  <si>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</si>
  <si>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</si>
  <si>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</si>
  <si>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</si>
  <si>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</si>
  <si>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</si>
  <si>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</si>
  <si>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</si>
  <si>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</si>
  <si>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</si>
  <si>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</si>
  <si>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</si>
  <si>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</si>
  <si>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</si>
  <si>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</si>
  <si>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</si>
  <si>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</si>
  <si>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</si>
  <si>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</si>
  <si>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</si>
  <si>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</si>
  <si>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</si>
  <si>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</si>
  <si>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</si>
  <si>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</si>
  <si>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</si>
  <si>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</si>
  <si>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</si>
  <si>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</si>
  <si>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</si>
  <si>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</si>
  <si>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</si>
  <si>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</si>
  <si>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</si>
  <si>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</si>
  <si>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</si>
  <si>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</si>
  <si>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</si>
  <si>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</si>
  <si>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</si>
  <si>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</si>
  <si>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</si>
  <si>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</si>
  <si>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</si>
  <si>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</si>
  <si>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</si>
  <si>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</si>
  <si>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</si>
  <si>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</si>
  <si>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</si>
  <si>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</si>
  <si>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</si>
  <si>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</si>
  <si>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</si>
  <si>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</si>
  <si>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</si>
  <si>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</si>
  <si>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</si>
  <si>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</si>
  <si>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</si>
  <si>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</si>
  <si>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</si>
  <si>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</si>
  <si>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</si>
  <si>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</si>
  <si>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</si>
  <si>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</si>
  <si>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</si>
  <si>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</si>
  <si>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</si>
  <si>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</si>
  <si>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</si>
  <si>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</si>
  <si>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</si>
  <si>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</si>
  <si>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</si>
  <si>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</si>
  <si>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</si>
  <si>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</si>
  <si>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</si>
  <si>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</si>
  <si>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</si>
  <si>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</si>
  <si>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</si>
  <si>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</si>
  <si>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</si>
  <si>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</si>
  <si>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</si>
  <si>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</si>
  <si>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</si>
  <si>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</si>
  <si>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</si>
  <si>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</si>
  <si>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</si>
  <si>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</si>
  <si>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</si>
  <si>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</si>
  <si>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</si>
  <si>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</si>
  <si>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</si>
  <si>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</si>
  <si>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</si>
  <si>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</si>
  <si>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</si>
  <si>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</si>
  <si>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</si>
  <si>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</si>
  <si>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</si>
  <si>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</si>
  <si>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</si>
  <si>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</si>
  <si>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</si>
  <si>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</si>
  <si>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</si>
  <si>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</si>
  <si>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</si>
  <si>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</si>
  <si>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</si>
  <si>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</si>
  <si>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</si>
  <si>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</si>
  <si>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</si>
  <si>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</si>
  <si>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</si>
  <si>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</si>
  <si>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</si>
  <si>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</si>
  <si>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</si>
  <si>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</si>
  <si>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</si>
  <si>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</si>
  <si>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</si>
  <si>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</si>
  <si>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</si>
  <si>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</si>
  <si>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</si>
  <si>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</si>
  <si>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</si>
  <si>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</si>
  <si>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</si>
  <si>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</si>
  <si>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</si>
  <si>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</si>
  <si>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</si>
  <si>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</si>
  <si>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</si>
  <si>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</si>
  <si>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</si>
  <si>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</si>
  <si>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</si>
  <si>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</si>
  <si>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</si>
  <si>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</si>
  <si>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</si>
  <si>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</si>
  <si>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</si>
  <si>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</si>
  <si>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</si>
  <si>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</si>
  <si>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</si>
  <si>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</si>
  <si>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</si>
  <si>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</si>
  <si>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</si>
  <si>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</si>
  <si>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</si>
  <si>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</si>
  <si>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</si>
  <si>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</si>
  <si>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</si>
  <si>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</si>
  <si>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</si>
  <si>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</si>
  <si>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</si>
  <si>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</si>
  <si>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</si>
  <si>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</si>
  <si>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</si>
  <si>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</si>
  <si>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</si>
  <si>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</si>
  <si>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</si>
  <si>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</si>
  <si>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</si>
  <si>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</si>
  <si>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</si>
  <si>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</si>
  <si>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</si>
  <si>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</si>
  <si>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</si>
  <si>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</si>
  <si>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</si>
  <si>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</si>
  <si>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</si>
  <si>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</si>
  <si>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</si>
  <si>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</si>
  <si>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</si>
  <si>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</si>
  <si>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</si>
  <si>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</si>
  <si>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</si>
  <si>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</si>
  <si>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</si>
  <si>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</si>
  <si>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</si>
  <si>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</si>
  <si>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</si>
  <si>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</si>
  <si>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</si>
  <si>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</si>
  <si>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</si>
  <si>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</si>
  <si>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</si>
  <si>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</si>
  <si>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</si>
  <si>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</si>
  <si>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</si>
  <si>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</si>
  <si>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</si>
  <si>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</si>
  <si>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</si>
  <si>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</si>
  <si>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</si>
  <si>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</si>
  <si>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</si>
  <si>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</si>
  <si>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</si>
  <si>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</si>
  <si>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</si>
  <si>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</si>
  <si>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</si>
  <si>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</si>
  <si>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</si>
  <si>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</si>
  <si>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</si>
  <si>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</si>
  <si>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</si>
  <si>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</si>
  <si>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</si>
  <si>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</si>
  <si>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</si>
  <si>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</si>
  <si>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</si>
  <si>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</si>
  <si>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</si>
  <si>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</si>
  <si>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</si>
  <si>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</si>
  <si>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</si>
  <si>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</si>
  <si>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</si>
  <si>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</si>
  <si>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</si>
  <si>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</si>
  <si>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</si>
  <si>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</si>
  <si>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</si>
  <si>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</si>
  <si>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</si>
  <si>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</si>
  <si>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</si>
  <si>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</si>
  <si>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</si>
  <si>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</si>
  <si>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</si>
  <si>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</si>
  <si>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</si>
  <si>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</si>
  <si>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</si>
  <si>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</si>
  <si>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</si>
  <si>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</si>
  <si>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</si>
  <si>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</si>
  <si>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</si>
  <si>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</si>
  <si>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</si>
  <si>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</si>
  <si>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</si>
  <si>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</si>
  <si>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</si>
  <si>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</si>
  <si>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</si>
  <si>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</si>
  <si>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</si>
  <si>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</si>
  <si>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</si>
  <si>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</si>
  <si>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</si>
  <si>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</si>
  <si>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</si>
  <si>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</si>
  <si>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</si>
  <si>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</si>
  <si>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</si>
  <si>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</si>
  <si>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</si>
  <si>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</si>
  <si>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</si>
  <si>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</si>
  <si>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</si>
  <si>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</si>
  <si>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</si>
  <si>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</si>
  <si>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</si>
  <si>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</si>
  <si>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</si>
  <si>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</si>
  <si>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</si>
  <si>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</si>
  <si>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</si>
  <si>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</si>
  <si>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</si>
  <si>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</si>
  <si>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</si>
  <si>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</si>
  <si>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</si>
  <si>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</si>
  <si>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</si>
  <si>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</si>
  <si>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</si>
  <si>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</si>
  <si>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</si>
  <si>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</si>
  <si>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</si>
  <si>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</si>
  <si>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</si>
  <si>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</si>
  <si>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</si>
  <si>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</si>
  <si>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</si>
  <si>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</si>
  <si>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</si>
  <si>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</si>
  <si>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</si>
  <si>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</si>
  <si>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</si>
  <si>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</si>
  <si>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</si>
  <si>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</si>
  <si>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</si>
  <si>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</si>
  <si>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</si>
  <si>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</si>
  <si>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</si>
  <si>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</si>
  <si>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</si>
  <si>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</si>
  <si>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</si>
  <si>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</si>
  <si>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</si>
  <si>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</si>
  <si>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</si>
  <si>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</si>
  <si>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</si>
  <si>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</si>
  <si>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</si>
  <si>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</si>
  <si>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</si>
  <si>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</si>
  <si>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</si>
  <si>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</si>
  <si>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</si>
  <si>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</si>
  <si>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</si>
  <si>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</si>
  <si>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</si>
  <si>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</si>
  <si>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</si>
  <si>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</si>
  <si>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</si>
  <si>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</si>
  <si>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</si>
  <si>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</si>
  <si>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</si>
  <si>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</si>
  <si>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</si>
  <si>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</si>
  <si>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</si>
  <si>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</si>
  <si>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</si>
  <si>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</si>
  <si>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</si>
  <si>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</si>
  <si>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</si>
  <si>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</si>
  <si>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</si>
  <si>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</si>
  <si>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</si>
  <si>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</si>
  <si>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</si>
  <si>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</si>
  <si>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</si>
  <si>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</si>
  <si>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</si>
  <si>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</si>
  <si>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</si>
  <si>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</si>
  <si>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</si>
  <si>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</si>
  <si>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</si>
  <si>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</si>
  <si>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</si>
  <si>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</si>
  <si>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</si>
  <si>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</si>
  <si>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</si>
  <si>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</si>
  <si>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</si>
  <si>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</si>
  <si>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</si>
  <si>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</si>
  <si>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</si>
  <si>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</si>
  <si>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</si>
  <si>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</si>
  <si>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</si>
  <si>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</si>
  <si>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</si>
  <si>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</si>
  <si>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</si>
  <si>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</si>
  <si>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</si>
  <si>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</si>
  <si>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</si>
  <si>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</si>
  <si>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</si>
  <si>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</si>
  <si>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</si>
  <si>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</si>
  <si>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</si>
  <si>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</si>
  <si>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</si>
  <si>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</si>
  <si>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</si>
  <si>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</si>
  <si>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</si>
  <si>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</si>
  <si>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</si>
  <si>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</si>
  <si>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</si>
  <si>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</si>
  <si>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</si>
  <si>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</si>
  <si>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</si>
  <si>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</si>
  <si>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</si>
  <si>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</si>
  <si>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</si>
  <si>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</si>
  <si>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</si>
  <si>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</si>
  <si>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</si>
  <si>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</si>
  <si>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</si>
  <si>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</si>
  <si>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</si>
  <si>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</si>
  <si>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</si>
  <si>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</si>
  <si>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</si>
  <si>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</si>
  <si>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</si>
  <si>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</si>
  <si>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</si>
  <si>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</si>
  <si>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</si>
  <si>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</si>
  <si>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</si>
  <si>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</si>
  <si>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</si>
  <si>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</si>
  <si>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</si>
  <si>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</si>
  <si>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</si>
  <si>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</si>
  <si>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</si>
  <si>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</si>
  <si>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</si>
  <si>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</si>
  <si>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</si>
  <si>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</si>
  <si>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</si>
  <si>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</si>
  <si>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</si>
  <si>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</si>
  <si>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</si>
  <si>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</si>
  <si>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</si>
  <si>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</si>
  <si>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</si>
  <si>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</si>
  <si>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</si>
  <si>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</si>
  <si>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</si>
  <si>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</si>
  <si>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</si>
  <si>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</si>
  <si>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</si>
  <si>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</si>
  <si>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</si>
  <si>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</si>
  <si>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</si>
  <si>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</si>
  <si>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</si>
  <si>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</si>
  <si>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</si>
  <si>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</si>
  <si>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</si>
  <si>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</si>
  <si>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</si>
  <si>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</si>
  <si>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</si>
  <si>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</si>
  <si>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</si>
  <si>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</si>
  <si>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</si>
  <si>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</si>
  <si>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</si>
  <si>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</si>
  <si>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</si>
  <si>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</si>
  <si>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</si>
  <si>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</si>
  <si>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</si>
  <si>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</si>
  <si>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</si>
  <si>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</si>
  <si>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</si>
  <si>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</si>
  <si>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</si>
  <si>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</si>
  <si>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</si>
  <si>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</si>
  <si>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</si>
  <si>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</si>
  <si>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</si>
  <si>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</si>
  <si>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</si>
  <si>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</si>
  <si>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</si>
  <si>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</si>
  <si>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</si>
  <si>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</si>
  <si>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</si>
  <si>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</si>
  <si>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</si>
  <si>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</si>
  <si>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</si>
  <si>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</si>
  <si>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</si>
  <si>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</si>
  <si>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</si>
  <si>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</si>
  <si>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</si>
  <si>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</si>
  <si>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</si>
  <si>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</si>
  <si>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</si>
  <si>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</si>
  <si>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</si>
  <si>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</si>
  <si>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</si>
  <si>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</si>
  <si>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</si>
  <si>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</si>
  <si>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</si>
  <si>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</si>
  <si>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</si>
  <si>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</si>
  <si>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</si>
  <si>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</si>
  <si>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</si>
  <si>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</si>
  <si>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</si>
  <si>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</si>
  <si>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</si>
  <si>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</si>
  <si>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</si>
  <si>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</si>
  <si>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</si>
  <si>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</si>
  <si>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</si>
  <si>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</si>
  <si>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</si>
  <si>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</si>
  <si>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</si>
  <si>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</si>
  <si>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</si>
  <si>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</si>
  <si>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</si>
  <si>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</si>
  <si>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</si>
  <si>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</si>
  <si>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</si>
  <si>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</si>
  <si>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</si>
  <si>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</si>
  <si>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</si>
  <si>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</si>
  <si>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</si>
  <si>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</si>
  <si>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</si>
  <si>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</si>
  <si>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</si>
  <si>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</si>
  <si>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</si>
  <si>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</si>
  <si>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</si>
  <si>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</si>
  <si>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</si>
  <si>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</si>
  <si>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</si>
  <si>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</si>
  <si>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</si>
  <si>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</si>
  <si>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</si>
  <si>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</si>
  <si>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</si>
  <si>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</si>
  <si>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</si>
  <si>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</si>
  <si>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</si>
  <si>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</si>
  <si>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</si>
  <si>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</si>
  <si>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</si>
  <si>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</si>
  <si>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</si>
  <si>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</si>
  <si>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</si>
  <si>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</si>
  <si>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</si>
  <si>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</si>
  <si>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</si>
  <si>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</si>
  <si>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</si>
  <si>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</si>
  <si>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</si>
  <si>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</si>
  <si>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</si>
  <si>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</si>
  <si>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</si>
  <si>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</si>
  <si>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</si>
  <si>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</si>
  <si>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</si>
  <si>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</si>
  <si>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</si>
  <si>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</si>
  <si>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</si>
  <si>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</si>
  <si>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</si>
  <si>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</si>
  <si>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</si>
  <si>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</si>
  <si>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</si>
  <si>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</si>
  <si>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</si>
  <si>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</si>
  <si>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</si>
  <si>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</si>
  <si>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</si>
  <si>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</si>
  <si>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</si>
  <si>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</si>
  <si>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</si>
  <si>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</si>
  <si>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</si>
  <si>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</si>
  <si>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</si>
  <si>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</si>
  <si>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</si>
  <si>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</si>
  <si>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</si>
  <si>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</si>
  <si>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</si>
  <si>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</si>
  <si>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</si>
  <si>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</si>
  <si>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</si>
  <si>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</si>
  <si>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</si>
  <si>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</si>
  <si>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</si>
  <si>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</si>
  <si>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</si>
  <si>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</si>
  <si>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</si>
  <si>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</si>
  <si>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</si>
  <si>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</si>
  <si>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</si>
  <si>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</si>
  <si>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</si>
  <si>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</si>
  <si>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</si>
  <si>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</si>
  <si>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</si>
  <si>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</si>
  <si>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</si>
  <si>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</si>
  <si>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</si>
  <si>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</si>
  <si>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</si>
  <si>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</si>
  <si>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</si>
  <si>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</si>
  <si>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</si>
  <si>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</si>
  <si>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</si>
  <si>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</si>
  <si>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</si>
  <si>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</si>
  <si>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</si>
  <si>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</si>
  <si>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</si>
  <si>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</si>
  <si>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</si>
  <si>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</si>
  <si>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</si>
  <si>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</si>
  <si>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</si>
  <si>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</si>
  <si>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</si>
  <si>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</si>
  <si>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</si>
  <si>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</si>
  <si>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</si>
  <si>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</si>
  <si>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</si>
  <si>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</si>
  <si>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</si>
  <si>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</si>
  <si>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</si>
  <si>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</si>
  <si>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</si>
  <si>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</si>
  <si>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</si>
  <si>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</si>
  <si>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</si>
  <si>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</si>
  <si>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</si>
  <si>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</si>
  <si>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</si>
  <si>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</si>
  <si>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</si>
  <si>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</si>
  <si>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</si>
  <si>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</si>
  <si>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</si>
  <si>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</si>
  <si>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</si>
  <si>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</si>
  <si>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</si>
  <si>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</si>
  <si>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</si>
  <si>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</si>
  <si>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</si>
  <si>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</si>
  <si>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</si>
  <si>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</si>
  <si>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</si>
  <si>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</si>
  <si>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</si>
  <si>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</si>
  <si>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</si>
  <si>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</si>
  <si>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</si>
  <si>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</si>
  <si>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</si>
  <si>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</si>
  <si>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</si>
  <si>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</si>
  <si>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</si>
  <si>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</si>
  <si>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</si>
  <si>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</si>
  <si>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</si>
  <si>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</si>
  <si>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</si>
  <si>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</si>
  <si>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</si>
  <si>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</si>
  <si>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</si>
  <si>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</si>
  <si>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</si>
  <si>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</si>
  <si>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</si>
  <si>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</si>
  <si>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</si>
  <si>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</si>
  <si>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</si>
  <si>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</si>
  <si>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</si>
  <si>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</si>
  <si>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</si>
  <si>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</si>
  <si>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</si>
  <si>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</si>
  <si>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</si>
  <si>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</si>
  <si>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</si>
  <si>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</si>
  <si>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</si>
  <si>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</si>
  <si>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</si>
  <si>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</si>
  <si>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</si>
  <si>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</si>
  <si>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</si>
  <si>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</si>
  <si>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</si>
  <si>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</si>
  <si>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</si>
  <si>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</si>
  <si>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</si>
  <si>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</si>
  <si>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</si>
  <si>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</si>
  <si>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</si>
  <si>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</si>
  <si>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</si>
  <si>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</si>
  <si>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</si>
  <si>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</si>
  <si>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</si>
  <si>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</si>
  <si>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</si>
  <si>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</si>
  <si>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</si>
  <si>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</si>
  <si>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</si>
  <si>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</si>
  <si>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</si>
  <si>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</si>
  <si>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</si>
  <si>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</si>
  <si>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</si>
  <si>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</si>
  <si>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</si>
  <si>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</si>
  <si>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</si>
  <si>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</si>
  <si>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</si>
  <si>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</si>
  <si>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</si>
  <si>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</si>
  <si>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</si>
  <si>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</si>
  <si>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</si>
  <si>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</si>
  <si>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</si>
  <si>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</si>
  <si>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</si>
  <si>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</si>
  <si>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</si>
  <si>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</si>
  <si>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</si>
  <si>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</si>
  <si>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</si>
  <si>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</si>
  <si>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</si>
  <si>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</si>
  <si>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</si>
  <si>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</si>
  <si>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</si>
  <si>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</si>
  <si>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</si>
  <si>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</si>
  <si>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</si>
  <si>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</si>
  <si>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</si>
  <si>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</si>
  <si>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</si>
  <si>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</si>
  <si>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</si>
  <si>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</si>
  <si>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</si>
  <si>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</si>
  <si>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</si>
  <si>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</si>
  <si>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</si>
  <si>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</si>
  <si>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</si>
  <si>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</si>
  <si>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</si>
  <si>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</si>
  <si>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</si>
  <si>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</si>
  <si>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</si>
  <si>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</si>
  <si>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</si>
  <si>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</si>
  <si>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</si>
  <si>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</si>
  <si>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</si>
  <si>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</si>
  <si>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</si>
  <si>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</si>
  <si>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</si>
  <si>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</si>
  <si>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</si>
  <si>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</si>
  <si>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</si>
  <si>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</si>
  <si>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</si>
  <si>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</si>
  <si>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</si>
  <si>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</si>
  <si>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</si>
  <si>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</si>
  <si>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</si>
  <si>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</si>
  <si>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</si>
  <si>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</si>
  <si>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</si>
  <si>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</si>
  <si>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</si>
  <si>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</si>
  <si>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</si>
  <si>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</si>
  <si>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</si>
  <si>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</si>
  <si>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</si>
  <si>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</si>
  <si>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</si>
  <si>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</si>
  <si>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</si>
  <si>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</si>
  <si>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</si>
  <si>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</si>
  <si>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</si>
  <si>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</si>
  <si>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</si>
  <si>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</si>
  <si>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</si>
  <si>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</si>
  <si>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</si>
  <si>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</si>
  <si>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</si>
  <si>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</si>
  <si>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</si>
  <si>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</si>
  <si>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</si>
  <si>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</si>
  <si>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</si>
  <si>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</si>
  <si>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</si>
  <si>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</si>
  <si>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</si>
  <si>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</si>
  <si>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</si>
  <si>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</si>
  <si>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</si>
  <si>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</si>
  <si>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</si>
  <si>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</si>
  <si>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</si>
  <si>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</si>
  <si>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</si>
  <si>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</si>
  <si>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</si>
  <si>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</si>
  <si>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</si>
  <si>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</si>
  <si>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</si>
  <si>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</si>
  <si>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</si>
  <si>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</si>
  <si>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</si>
  <si>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</si>
  <si>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</si>
  <si>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</si>
  <si>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</si>
  <si>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</si>
  <si>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</si>
  <si>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</si>
  <si>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</si>
  <si>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</si>
  <si>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</si>
  <si>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</si>
  <si>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</si>
  <si>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</si>
  <si>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</si>
  <si>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</si>
  <si>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</si>
  <si>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</si>
  <si>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</si>
  <si>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</si>
  <si>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</si>
  <si>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</si>
  <si>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</si>
  <si>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</si>
  <si>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</si>
  <si>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</si>
  <si>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</si>
  <si>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</si>
  <si>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</si>
  <si>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</si>
  <si>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</si>
  <si>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</si>
  <si>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</si>
  <si>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</si>
  <si>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</si>
  <si>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</si>
  <si>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</si>
  <si>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</si>
  <si>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</si>
  <si>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</si>
  <si>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</si>
  <si>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</si>
  <si>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</si>
  <si>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</si>
  <si>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</si>
  <si>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</si>
  <si>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</si>
  <si>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</si>
  <si>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</si>
  <si>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</si>
  <si>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</si>
  <si>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</si>
  <si>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</si>
  <si>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</si>
  <si>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</si>
  <si>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</si>
  <si>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</si>
  <si>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</si>
  <si>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</si>
  <si>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</si>
  <si>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</si>
  <si>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</si>
  <si>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</si>
  <si>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</si>
  <si>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</si>
  <si>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</si>
  <si>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</si>
  <si>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</si>
  <si>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</si>
  <si>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</si>
  <si>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</si>
  <si>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</si>
  <si>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</si>
  <si>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</si>
  <si>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</si>
  <si>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</si>
  <si>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</si>
  <si>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</si>
  <si>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</si>
  <si>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</si>
  <si>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</si>
  <si>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</si>
  <si>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</si>
  <si>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</si>
  <si>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</si>
  <si>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</si>
  <si>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</si>
  <si>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</si>
  <si>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</si>
  <si>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</si>
  <si>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</si>
  <si>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</si>
  <si>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</si>
  <si>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</si>
  <si>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</si>
  <si>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</si>
  <si>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</si>
  <si>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</si>
  <si>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</si>
  <si>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</si>
  <si>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</si>
  <si>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</si>
  <si>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</si>
  <si>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</si>
  <si>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</si>
  <si>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</si>
  <si>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</si>
  <si>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</si>
  <si>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</si>
  <si>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</si>
  <si>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</si>
  <si>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</si>
  <si>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</si>
  <si>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</si>
  <si>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</si>
  <si>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</si>
  <si>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</si>
  <si>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</si>
  <si>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</si>
  <si>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</si>
  <si>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</si>
  <si>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</si>
  <si>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</si>
  <si>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</si>
  <si>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</si>
  <si>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</si>
  <si>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</si>
  <si>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</si>
  <si>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</si>
  <si>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</si>
  <si>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</si>
  <si>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</si>
  <si>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</si>
  <si>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</si>
  <si>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</si>
  <si>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</si>
  <si>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</si>
  <si>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</si>
  <si>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</si>
  <si>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</si>
  <si>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</si>
  <si>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</si>
  <si>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</si>
  <si>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</si>
  <si>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</si>
  <si>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</si>
  <si>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</si>
  <si>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</si>
  <si>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</si>
  <si>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</si>
  <si>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</si>
  <si>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</si>
  <si>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</si>
  <si>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</si>
  <si>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</si>
  <si>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</si>
  <si>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</si>
  <si>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</si>
  <si>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</si>
  <si>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</si>
  <si>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</si>
  <si>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</si>
  <si>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</si>
  <si>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</si>
  <si>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</si>
  <si>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</si>
  <si>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</si>
  <si>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</si>
  <si>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</si>
  <si>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</si>
  <si>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</si>
  <si>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</si>
  <si>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</si>
  <si>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</si>
  <si>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</si>
  <si>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</si>
  <si>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</si>
  <si>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</si>
  <si>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</si>
  <si>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</si>
  <si>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</si>
  <si>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</si>
  <si>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</si>
  <si>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</si>
  <si>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</si>
  <si>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</si>
  <si>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</si>
  <si>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</si>
  <si>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</si>
  <si>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</si>
  <si>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</si>
  <si>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</si>
  <si>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</si>
  <si>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</si>
  <si>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</si>
  <si>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</si>
  <si>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</si>
  <si>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</si>
  <si>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</si>
  <si>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</si>
  <si>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</si>
  <si>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</si>
  <si>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</si>
  <si>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</si>
  <si>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</si>
  <si>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</si>
  <si>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</si>
  <si>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</si>
  <si>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</si>
  <si>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</si>
  <si>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</si>
  <si>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</si>
  <si>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</si>
  <si>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</si>
  <si>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</si>
  <si>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</si>
  <si>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</si>
  <si>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</si>
  <si>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</si>
  <si>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</si>
  <si>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</si>
  <si>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</si>
  <si>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</si>
  <si>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</si>
  <si>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</si>
  <si>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</si>
  <si>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</si>
  <si>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</si>
  <si>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</si>
  <si>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</si>
  <si>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</si>
  <si>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</si>
  <si>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</si>
  <si>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</si>
  <si>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</si>
  <si>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</si>
  <si>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</si>
  <si>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</si>
  <si>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</si>
  <si>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</si>
  <si>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</si>
  <si>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</si>
  <si>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</si>
  <si>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</si>
  <si>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</si>
  <si>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</si>
  <si>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</si>
  <si>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</si>
  <si>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</si>
  <si>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</si>
  <si>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</si>
  <si>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</si>
  <si>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</si>
  <si>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</si>
  <si>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</si>
  <si>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</si>
  <si>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</si>
  <si>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</si>
  <si>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</si>
  <si>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</si>
  <si>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</si>
  <si>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</si>
  <si>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</si>
  <si>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</si>
  <si>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</si>
  <si>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</si>
  <si>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</si>
  <si>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</si>
  <si>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</si>
  <si>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</si>
  <si>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</si>
  <si>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</si>
  <si>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</si>
  <si>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</si>
  <si>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</si>
  <si>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</si>
  <si>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</si>
  <si>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</si>
  <si>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</si>
  <si>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</si>
  <si>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</si>
  <si>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</si>
  <si>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</si>
  <si>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</si>
  <si>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</si>
  <si>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</si>
  <si>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</si>
  <si>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</si>
  <si>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</si>
  <si>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</si>
  <si>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</si>
  <si>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</si>
  <si>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</si>
  <si>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</si>
  <si>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</si>
  <si>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</si>
  <si>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</si>
  <si>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</si>
  <si>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</si>
  <si>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</si>
  <si>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</si>
  <si>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</si>
  <si>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</si>
  <si>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</si>
  <si>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</si>
  <si>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</si>
  <si>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</si>
  <si>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</si>
  <si>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</si>
  <si>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</si>
  <si>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</si>
  <si>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</si>
  <si>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</si>
  <si>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</si>
  <si>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</si>
  <si>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</si>
  <si>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</si>
  <si>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</si>
  <si>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</si>
  <si>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</si>
  <si>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</si>
  <si>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</si>
  <si>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</si>
  <si>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</si>
  <si>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</si>
  <si>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</si>
  <si>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</si>
  <si>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</si>
  <si>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</si>
  <si>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</si>
  <si>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</si>
  <si>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</si>
  <si>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</si>
  <si>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</si>
  <si>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</si>
  <si>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</si>
  <si>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</si>
  <si>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</si>
  <si>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</si>
  <si>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</si>
  <si>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</si>
  <si>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</si>
  <si>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</si>
  <si>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</si>
  <si>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</si>
  <si>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</si>
  <si>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</si>
  <si>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</si>
  <si>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</si>
  <si>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</si>
  <si>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</si>
  <si>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</si>
  <si>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</si>
  <si>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</si>
  <si>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</si>
  <si>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</si>
  <si>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</si>
  <si>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</si>
  <si>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</si>
  <si>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</si>
  <si>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</si>
  <si>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</si>
  <si>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</si>
  <si>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</si>
  <si>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</si>
  <si>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</si>
  <si>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</si>
  <si>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</si>
  <si>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</si>
  <si>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</si>
  <si>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</si>
  <si>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</si>
  <si>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</si>
  <si>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</si>
  <si>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</si>
  <si>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</si>
  <si>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</si>
  <si>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</si>
  <si>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</si>
  <si>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</si>
  <si>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</si>
  <si>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</si>
  <si>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</si>
  <si>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</si>
  <si>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</si>
  <si>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</si>
  <si>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</si>
  <si>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</si>
  <si>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</si>
  <si>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</si>
  <si>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</si>
  <si>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</si>
  <si>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</si>
  <si>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</si>
  <si>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</si>
  <si>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</si>
  <si>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</si>
  <si>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</si>
  <si>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</si>
  <si>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</si>
  <si>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</si>
  <si>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</si>
  <si>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</si>
  <si>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</si>
  <si>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</si>
  <si>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</si>
  <si>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</si>
  <si>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</si>
  <si>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</si>
  <si>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</si>
  <si>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</si>
  <si>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</si>
  <si>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</si>
  <si>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</si>
  <si>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</si>
  <si>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</si>
  <si>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</si>
  <si>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</si>
  <si>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</si>
  <si>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</si>
  <si>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</si>
  <si>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</si>
  <si>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</si>
  <si>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</si>
  <si>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</si>
  <si>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</si>
  <si>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</si>
  <si>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</si>
  <si>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</si>
  <si>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</si>
  <si>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</si>
  <si>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</si>
  <si>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</si>
  <si>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</si>
  <si>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</si>
  <si>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</si>
  <si>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</si>
  <si>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</si>
  <si>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</si>
  <si>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</si>
  <si>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</si>
  <si>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</si>
  <si>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</si>
  <si>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</si>
  <si>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</si>
  <si>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</si>
  <si>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</si>
  <si>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</si>
  <si>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</si>
  <si>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</si>
  <si>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</si>
  <si>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</si>
  <si>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</si>
  <si>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</si>
  <si>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</si>
  <si>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</si>
  <si>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</si>
  <si>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</si>
  <si>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</si>
  <si>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</si>
  <si>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</si>
  <si>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</si>
  <si>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</si>
  <si>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</si>
  <si>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</si>
  <si>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</si>
  <si>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</si>
  <si>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</si>
  <si>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</si>
  <si>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</si>
  <si>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</si>
  <si>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</si>
  <si>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</si>
  <si>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</si>
  <si>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</si>
  <si>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</si>
  <si>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</si>
  <si>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</si>
  <si>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</si>
  <si>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</si>
  <si>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</si>
  <si>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</si>
  <si>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</si>
  <si>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</si>
  <si>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</si>
  <si>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</si>
  <si>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</si>
  <si>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</si>
  <si>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</si>
  <si>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</si>
  <si>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</si>
  <si>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</si>
  <si>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</si>
  <si>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</si>
  <si>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</si>
  <si>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</si>
  <si>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</si>
  <si>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</si>
  <si>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</si>
  <si>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</si>
  <si>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</si>
  <si>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</si>
  <si>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</si>
  <si>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</si>
  <si>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</si>
  <si>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</si>
  <si>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</si>
  <si>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</si>
  <si>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</si>
  <si>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</si>
  <si>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</si>
  <si>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</si>
  <si>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</si>
  <si>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</si>
  <si>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</si>
  <si>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</si>
  <si>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</si>
  <si>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</si>
  <si>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</si>
  <si>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</si>
  <si>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</si>
  <si>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</si>
  <si>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</si>
  <si>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</si>
  <si>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</si>
  <si>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</si>
  <si>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</si>
  <si>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</si>
  <si>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</si>
  <si>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</si>
  <si>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</si>
  <si>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</si>
  <si>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</si>
  <si>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</si>
  <si>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</si>
  <si>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</si>
  <si>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</si>
  <si>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</si>
  <si>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</si>
  <si>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</si>
  <si>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</si>
  <si>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</si>
  <si>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</si>
  <si>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</si>
  <si>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</si>
  <si>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</si>
  <si>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</si>
  <si>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</si>
  <si>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</si>
  <si>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</si>
  <si>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</si>
  <si>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</si>
  <si>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</si>
  <si>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</si>
  <si>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</si>
  <si>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</si>
  <si>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</si>
  <si>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</si>
  <si>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</si>
  <si>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</si>
  <si>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</si>
  <si>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</si>
  <si>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</si>
  <si>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</si>
  <si>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</si>
  <si>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</si>
  <si>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</si>
  <si>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</si>
  <si>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</si>
  <si>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</si>
  <si>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</si>
  <si>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</si>
  <si>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</si>
  <si>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</si>
  <si>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</si>
  <si>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</si>
  <si>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</si>
  <si>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</si>
  <si>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</si>
  <si>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</si>
  <si>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</si>
  <si>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</si>
  <si>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</si>
  <si>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</si>
  <si>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</si>
  <si>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</si>
  <si>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</si>
  <si>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</si>
  <si>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</si>
  <si>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</si>
  <si>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</si>
  <si>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</si>
  <si>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</si>
  <si>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</si>
  <si>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</si>
  <si>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</si>
  <si>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</si>
  <si>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</si>
  <si>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</si>
  <si>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</si>
  <si>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</si>
  <si>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</si>
  <si>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</si>
  <si>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</si>
  <si>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</si>
  <si>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</si>
  <si>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</si>
  <si>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</si>
  <si>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</si>
  <si>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</si>
  <si>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</si>
  <si>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</si>
  <si>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</si>
  <si>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</si>
  <si>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</si>
  <si>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</si>
  <si>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</si>
  <si>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</si>
  <si>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</si>
  <si>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</si>
  <si>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</si>
  <si>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</si>
  <si>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</si>
  <si>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</si>
  <si>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</si>
  <si>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</si>
  <si>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</si>
  <si>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</si>
  <si>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</si>
  <si>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</si>
  <si>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</si>
  <si>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</si>
  <si>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</si>
  <si>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</si>
  <si>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</si>
  <si>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</si>
  <si>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</si>
  <si>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</si>
  <si>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</si>
  <si>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</si>
  <si>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</si>
  <si>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</si>
  <si>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</si>
  <si>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</si>
  <si>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</si>
  <si>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</si>
  <si>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</si>
  <si>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</si>
  <si>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</si>
  <si>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</si>
  <si>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</si>
  <si>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</si>
  <si>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</si>
  <si>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</si>
  <si>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</si>
  <si>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</si>
  <si>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</si>
  <si>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</si>
  <si>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</si>
  <si>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</si>
  <si>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</si>
  <si>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</si>
  <si>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</si>
  <si>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</si>
  <si>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</si>
  <si>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</si>
  <si>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</si>
  <si>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</si>
  <si>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</si>
  <si>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</si>
  <si>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</si>
  <si>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</si>
  <si>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</si>
  <si>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</si>
  <si>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</si>
  <si>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</si>
  <si>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</si>
  <si>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</si>
  <si>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</si>
  <si>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</si>
  <si>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</si>
  <si>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</si>
  <si>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</si>
  <si>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</si>
  <si>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</si>
  <si>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</si>
  <si>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</si>
  <si>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</si>
  <si>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</si>
  <si>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</si>
  <si>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</si>
  <si>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</si>
  <si>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</si>
  <si>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</si>
  <si>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</si>
  <si>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</si>
  <si>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</si>
  <si>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</si>
  <si>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</si>
  <si>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</si>
  <si>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</si>
  <si>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</si>
  <si>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</si>
  <si>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</si>
  <si>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</si>
  <si>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</si>
  <si>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</si>
  <si>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</si>
  <si>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</si>
  <si>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</si>
  <si>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</si>
  <si>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</si>
  <si>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</si>
  <si>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</si>
  <si>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</si>
  <si>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</si>
  <si>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</si>
  <si>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</si>
  <si>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</si>
  <si>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</si>
  <si>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</si>
  <si>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</si>
  <si>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</si>
  <si>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</si>
  <si>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</si>
  <si>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</si>
  <si>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</si>
  <si>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</si>
  <si>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</si>
  <si>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</si>
  <si>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</si>
  <si>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</si>
  <si>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</si>
  <si>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</si>
  <si>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</si>
  <si>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</si>
  <si>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</si>
  <si>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</si>
  <si>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</si>
  <si>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</si>
  <si>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</si>
  <si>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</si>
  <si>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</si>
  <si>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</si>
  <si>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</si>
  <si>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</si>
  <si>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</si>
  <si>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</si>
  <si>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</si>
  <si>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</si>
  <si>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</si>
  <si>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</si>
  <si>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</si>
  <si>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</si>
  <si>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</si>
  <si>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</si>
  <si>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</si>
  <si>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</si>
  <si>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</si>
  <si>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</si>
  <si>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</si>
  <si>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</si>
  <si>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</si>
  <si>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</si>
  <si>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</si>
  <si>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</si>
  <si>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</si>
  <si>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</si>
  <si>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</si>
  <si>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</si>
  <si>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</si>
  <si>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</si>
  <si>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</si>
  <si>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</si>
  <si>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</si>
  <si>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</si>
  <si>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</si>
  <si>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</si>
  <si>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</si>
  <si>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</si>
  <si>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</si>
  <si>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</si>
  <si>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</si>
  <si>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</si>
  <si>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</si>
  <si>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</si>
  <si>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</si>
  <si>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</si>
  <si>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</si>
  <si>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</si>
  <si>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</si>
  <si>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</si>
  <si>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</si>
  <si>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</si>
  <si>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</si>
  <si>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</si>
  <si>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</si>
  <si>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</si>
  <si>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</si>
  <si>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</si>
  <si>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</si>
  <si>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</si>
  <si>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</si>
  <si>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</si>
  <si>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</si>
  <si>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</si>
  <si>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</si>
  <si>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</si>
  <si>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</si>
  <si>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</si>
  <si>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</si>
  <si>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</si>
  <si>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</si>
  <si>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</si>
  <si>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</si>
  <si>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</si>
  <si>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</si>
  <si>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</si>
  <si>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</si>
  <si>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</si>
  <si>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</si>
  <si>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</si>
  <si>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</si>
  <si>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</si>
  <si>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</si>
  <si>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</si>
  <si>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</si>
  <si>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</si>
  <si>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</si>
  <si>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</si>
  <si>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</si>
  <si>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</si>
  <si>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</si>
  <si>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</si>
  <si>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</si>
  <si>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</si>
  <si>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</si>
  <si>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</si>
  <si>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</si>
  <si>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</si>
  <si>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</si>
  <si>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</si>
  <si>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</si>
  <si>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</si>
  <si>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</si>
  <si>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</si>
  <si>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</si>
  <si>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</si>
  <si>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</si>
  <si>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</si>
  <si>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</si>
  <si>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</si>
  <si>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</si>
  <si>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</si>
  <si>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</si>
  <si>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</si>
  <si>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</si>
  <si>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</si>
  <si>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</si>
  <si>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</si>
  <si>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</si>
  <si>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</si>
  <si>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</si>
  <si>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</si>
  <si>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</si>
  <si>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</si>
  <si>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</si>
  <si>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</si>
  <si>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</si>
  <si>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</si>
  <si>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</si>
  <si>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</si>
  <si>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</si>
  <si>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</si>
  <si>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</si>
  <si>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</si>
  <si>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</si>
  <si>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</si>
  <si>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</si>
  <si>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</si>
  <si>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</si>
  <si>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</si>
  <si>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</si>
  <si>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</si>
  <si>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</si>
  <si>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</si>
  <si>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</si>
  <si>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</si>
  <si>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</si>
  <si>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</si>
  <si>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</si>
  <si>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</si>
  <si>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</si>
  <si>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</si>
  <si>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</si>
  <si>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</si>
  <si>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</si>
  <si>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</si>
  <si>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</si>
  <si>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</si>
  <si>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</si>
  <si>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</si>
  <si>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</si>
  <si>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</si>
  <si>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</si>
  <si>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</si>
  <si>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</si>
  <si>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</si>
  <si>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</si>
  <si>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</si>
  <si>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</si>
  <si>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</si>
  <si>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</si>
  <si>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</si>
  <si>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</si>
  <si>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</si>
  <si>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</si>
  <si>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</si>
  <si>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</si>
  <si>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</si>
  <si>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</si>
  <si>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</si>
  <si>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</si>
  <si>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</si>
  <si>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</si>
  <si>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</si>
  <si>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</si>
  <si>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</si>
  <si>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</si>
  <si>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</si>
  <si>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</si>
  <si>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</si>
  <si>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</si>
  <si>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</si>
  <si>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</si>
  <si>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</si>
  <si>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</si>
  <si>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</si>
  <si>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</si>
  <si>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</si>
  <si>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</si>
  <si>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</si>
  <si>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</si>
  <si>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</si>
  <si>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</si>
  <si>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</si>
  <si>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</si>
  <si>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</si>
  <si>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</si>
  <si>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</si>
  <si>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</si>
  <si>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</si>
  <si>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</si>
  <si>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</si>
  <si>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</si>
  <si>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</si>
  <si>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</si>
  <si>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</si>
  <si>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</si>
  <si>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</si>
  <si>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</si>
  <si>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</si>
  <si>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</si>
  <si>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</si>
  <si>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</si>
  <si>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</si>
  <si>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</si>
  <si>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</si>
  <si>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</si>
  <si>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</si>
  <si>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</si>
  <si>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</si>
  <si>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</si>
  <si>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</si>
  <si>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</si>
  <si>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</si>
  <si>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</si>
  <si>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</si>
  <si>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</si>
  <si>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</si>
  <si>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</si>
  <si>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</si>
  <si>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</si>
  <si>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</si>
  <si>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</si>
  <si>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</si>
  <si>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</si>
  <si>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</si>
  <si>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</si>
  <si>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</si>
  <si>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</si>
  <si>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</si>
  <si>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</si>
  <si>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</si>
  <si>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</si>
  <si>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</si>
  <si>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</si>
  <si>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</si>
  <si>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</si>
  <si>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</si>
  <si>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</si>
  <si>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</si>
  <si>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</si>
  <si>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</si>
  <si>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</si>
  <si>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</si>
  <si>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</si>
  <si>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</si>
  <si>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</si>
  <si>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</si>
  <si>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</si>
  <si>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</si>
  <si>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</si>
  <si>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</si>
  <si>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</si>
  <si>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</si>
  <si>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</si>
  <si>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</si>
  <si>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</si>
  <si>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</si>
  <si>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</si>
  <si>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</si>
  <si>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</si>
  <si>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</si>
  <si>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</si>
  <si>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</si>
  <si>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</si>
  <si>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</si>
  <si>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</si>
  <si>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</si>
  <si>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</si>
  <si>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</si>
  <si>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</si>
  <si>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</si>
  <si>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</si>
  <si>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</si>
  <si>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</si>
  <si>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</si>
  <si>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</si>
  <si>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</si>
  <si>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</si>
  <si>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</si>
  <si>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</si>
  <si>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</si>
  <si>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</si>
  <si>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</si>
  <si>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</si>
  <si>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</si>
  <si>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</si>
  <si>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</si>
  <si>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</si>
  <si>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</si>
  <si>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</si>
  <si>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</si>
  <si>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</si>
  <si>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</si>
  <si>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</si>
  <si>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</si>
  <si>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</si>
  <si>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</si>
  <si>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</si>
  <si>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</si>
  <si>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</si>
  <si>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</si>
  <si>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</si>
  <si>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</si>
  <si>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</si>
  <si>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</si>
  <si>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</si>
  <si>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</si>
  <si>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</si>
  <si>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</si>
  <si>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</si>
  <si>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</si>
  <si>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</si>
  <si>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</si>
  <si>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</si>
  <si>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</si>
  <si>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</si>
  <si>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</si>
  <si>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</si>
  <si>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</si>
  <si>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</si>
  <si>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</si>
  <si>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</si>
  <si>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</si>
  <si>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</si>
  <si>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</si>
  <si>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</si>
  <si>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</si>
  <si>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</si>
  <si>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</si>
  <si>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</si>
  <si>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</si>
  <si>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</si>
  <si>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</si>
  <si>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</si>
  <si>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</si>
  <si>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</si>
  <si>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</si>
  <si>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</si>
  <si>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</si>
  <si>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</si>
  <si>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</si>
  <si>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</si>
  <si>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</si>
  <si>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</si>
  <si>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</si>
  <si>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</si>
  <si>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</si>
  <si>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</si>
  <si>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</si>
  <si>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</si>
  <si>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</si>
  <si>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</si>
  <si>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</si>
  <si>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</si>
  <si>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</si>
  <si>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</si>
  <si>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</si>
  <si>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</si>
  <si>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</si>
  <si>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</si>
  <si>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</si>
  <si>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</si>
  <si>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</si>
  <si>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</si>
  <si>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</si>
  <si>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</si>
  <si>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</si>
  <si>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</si>
  <si>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</si>
  <si>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</si>
  <si>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</si>
  <si>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</si>
  <si>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</si>
  <si>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</si>
  <si>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</si>
  <si>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</si>
  <si>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</si>
  <si>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</si>
  <si>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</si>
  <si>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</si>
  <si>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</si>
  <si>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</si>
  <si>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</si>
  <si>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</si>
  <si>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</si>
  <si>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</si>
  <si>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</si>
  <si>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</si>
  <si>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</si>
  <si>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</si>
  <si>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</si>
  <si>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</si>
  <si>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</si>
  <si>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</si>
  <si>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</si>
  <si>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</si>
  <si>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</si>
  <si>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</si>
  <si>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</si>
  <si>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</si>
  <si>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</si>
  <si>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</si>
  <si>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</si>
  <si>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</si>
  <si>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</si>
  <si>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</si>
  <si>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</si>
  <si>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</si>
  <si>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</si>
  <si>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</si>
  <si>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</si>
  <si>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</si>
  <si>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</si>
  <si>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</si>
  <si>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</si>
  <si>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</si>
  <si>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</si>
  <si>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</si>
  <si>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</si>
  <si>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</si>
  <si>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</si>
  <si>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</si>
  <si>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</si>
  <si>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</si>
  <si>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</si>
  <si>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</si>
  <si>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</si>
  <si>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</si>
  <si>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</si>
  <si>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</si>
  <si>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</si>
  <si>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</si>
  <si>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</si>
  <si>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</si>
  <si>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</si>
  <si>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</si>
  <si>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</si>
  <si>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</si>
  <si>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</si>
  <si>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</si>
  <si>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</si>
  <si>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</si>
  <si>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</si>
  <si>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</si>
  <si>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</si>
  <si>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</si>
  <si>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</si>
  <si>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</si>
  <si>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</si>
  <si>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</si>
  <si>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</si>
  <si>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</si>
  <si>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</si>
  <si>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</si>
  <si>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</si>
  <si>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</si>
  <si>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</si>
  <si>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</si>
  <si>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</si>
  <si>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</si>
  <si>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</si>
  <si>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</si>
  <si>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</si>
  <si>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</si>
  <si>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</si>
  <si>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</si>
  <si>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</si>
  <si>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</si>
  <si>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</si>
  <si>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</si>
  <si>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</si>
  <si>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</si>
  <si>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</si>
  <si>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</si>
  <si>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</si>
  <si>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</si>
  <si>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</si>
  <si>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</si>
  <si>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</si>
  <si>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</si>
  <si>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</si>
  <si>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</si>
  <si>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</si>
  <si>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</si>
  <si>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</si>
  <si>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</si>
  <si>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</si>
  <si>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</si>
  <si>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</si>
  <si>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</si>
  <si>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</si>
  <si>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</si>
  <si>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</si>
  <si>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</si>
  <si>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</si>
  <si>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</si>
  <si>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</si>
  <si>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</si>
  <si>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</si>
  <si>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</si>
  <si>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</si>
  <si>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</si>
  <si>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</si>
  <si>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</si>
  <si>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</si>
  <si>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</si>
  <si>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</si>
  <si>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</si>
  <si>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</si>
  <si>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</si>
  <si>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</si>
  <si>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</si>
  <si>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</si>
  <si>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</si>
  <si>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</si>
  <si>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</si>
  <si>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</si>
  <si>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</si>
  <si>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</si>
  <si>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</si>
  <si>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</si>
  <si>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</si>
  <si>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</si>
  <si>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</si>
  <si>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</si>
  <si>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</si>
  <si>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</si>
  <si>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</si>
  <si>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</si>
  <si>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</si>
  <si>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</si>
  <si>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</si>
  <si>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</si>
  <si>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</si>
  <si>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</si>
  <si>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</si>
  <si>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</si>
  <si>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</si>
  <si>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</si>
  <si>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</si>
  <si>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</si>
  <si>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</si>
  <si>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</si>
  <si>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</si>
  <si>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</si>
  <si>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</si>
  <si>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</si>
  <si>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</si>
  <si>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</si>
  <si>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</si>
  <si>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</si>
  <si>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</si>
  <si>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</si>
  <si>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</si>
  <si>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</si>
  <si>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</si>
  <si>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</si>
  <si>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</si>
  <si>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</si>
  <si>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</si>
  <si>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</si>
  <si>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</si>
  <si>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</si>
  <si>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</si>
  <si>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</si>
  <si>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</si>
  <si>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</si>
  <si>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</si>
  <si>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</si>
  <si>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</si>
  <si>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</si>
  <si>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</si>
  <si>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</si>
  <si>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</si>
  <si>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</si>
  <si>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</si>
  <si>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</si>
  <si>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</si>
  <si>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</si>
  <si>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</si>
  <si>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</si>
  <si>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</si>
  <si>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</si>
  <si>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</si>
  <si>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</si>
  <si>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</si>
  <si>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</si>
  <si>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</si>
  <si>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</si>
  <si>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</si>
  <si>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</si>
  <si>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</si>
  <si>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</si>
  <si>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</si>
  <si>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</si>
  <si>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</si>
  <si>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</si>
  <si>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</si>
  <si>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</si>
  <si>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</si>
  <si>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</si>
  <si>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</si>
  <si>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</si>
  <si>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</si>
  <si>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</si>
  <si>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</si>
  <si>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</si>
  <si>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</si>
  <si>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</si>
  <si>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</si>
  <si>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</si>
  <si>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</si>
  <si>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</si>
  <si>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</si>
  <si>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</si>
  <si>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</si>
  <si>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</si>
  <si>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</si>
  <si>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</si>
  <si>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</si>
  <si>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</si>
  <si>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</si>
  <si>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</si>
  <si>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</si>
  <si>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</si>
  <si>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</si>
  <si>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</si>
  <si>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</si>
  <si>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</si>
  <si>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</si>
  <si>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</si>
  <si>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</si>
  <si>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</si>
  <si>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</si>
  <si>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</si>
  <si>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</si>
  <si>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</si>
  <si>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</si>
  <si>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</si>
  <si>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</si>
  <si>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</si>
  <si>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</si>
  <si>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</si>
  <si>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</si>
  <si>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</si>
  <si>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</si>
  <si>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</si>
  <si>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</si>
  <si>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</si>
  <si>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</si>
  <si>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</si>
  <si>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</si>
  <si>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</si>
  <si>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</si>
  <si>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</si>
  <si>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</si>
  <si>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</si>
  <si>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</si>
  <si>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</si>
  <si>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</si>
  <si>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</si>
  <si>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</si>
  <si>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</si>
  <si>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</si>
  <si>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</si>
  <si>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</si>
  <si>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</si>
  <si>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</si>
  <si>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</si>
  <si>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</si>
  <si>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</si>
  <si>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</si>
  <si>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</si>
  <si>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</si>
  <si>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</si>
  <si>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</si>
  <si>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</si>
  <si>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</si>
  <si>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</si>
  <si>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</si>
  <si>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</si>
  <si>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</si>
  <si>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</si>
  <si>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</si>
  <si>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</si>
  <si>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</si>
  <si>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</si>
  <si>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</si>
  <si>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</si>
  <si>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</si>
  <si>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</si>
  <si>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</si>
  <si>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</si>
  <si>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</si>
  <si>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</si>
  <si>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</si>
  <si>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</si>
  <si>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</si>
  <si>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</si>
  <si>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</si>
  <si>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</si>
  <si>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</si>
  <si>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</si>
  <si>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</si>
  <si>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</si>
  <si>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</si>
  <si>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</si>
  <si>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</si>
  <si>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</si>
  <si>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</si>
  <si>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</si>
  <si>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</si>
  <si>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</si>
  <si>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</si>
  <si>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</si>
  <si>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</si>
  <si>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</si>
  <si>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</si>
  <si>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</si>
  <si>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</si>
  <si>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</si>
  <si>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</si>
  <si>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</si>
  <si>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</si>
  <si>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</si>
  <si>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</si>
  <si>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</si>
  <si>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</si>
  <si>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</si>
  <si>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</si>
  <si>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</si>
  <si>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</si>
  <si>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</si>
  <si>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</si>
  <si>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</si>
  <si>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</si>
  <si>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</si>
  <si>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</si>
  <si>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</si>
  <si>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</si>
  <si>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</si>
  <si>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</si>
  <si>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</si>
  <si>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</si>
  <si>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</si>
  <si>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</si>
  <si>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</si>
  <si>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</si>
  <si>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</si>
  <si>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</si>
  <si>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</si>
  <si>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</si>
  <si>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</si>
  <si>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</si>
  <si>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</si>
  <si>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</si>
  <si>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</si>
  <si>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</si>
  <si>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</si>
  <si>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</si>
  <si>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</si>
  <si>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</si>
  <si>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</si>
  <si>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</si>
  <si>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</si>
  <si>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</si>
  <si>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</si>
  <si>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</si>
  <si>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</si>
  <si>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</si>
  <si>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</si>
  <si>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</si>
  <si>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</si>
  <si>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</si>
  <si>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</si>
  <si>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</si>
  <si>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</si>
  <si>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</si>
  <si>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</si>
  <si>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</si>
  <si>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</si>
  <si>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</si>
  <si>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</si>
  <si>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</si>
  <si>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</si>
  <si>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</si>
  <si>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</si>
  <si>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</si>
  <si>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</si>
  <si>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</si>
  <si>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</si>
  <si>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</si>
  <si>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</si>
  <si>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</si>
  <si>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</si>
  <si>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</si>
  <si>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</si>
  <si>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</si>
  <si>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</si>
  <si>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</si>
  <si>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</si>
  <si>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</si>
  <si>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</si>
  <si>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</si>
  <si>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</si>
  <si>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</si>
  <si>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</si>
  <si>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</si>
  <si>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</si>
  <si>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</si>
  <si>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</si>
  <si>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</si>
  <si>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</si>
  <si>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</si>
  <si>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</si>
  <si>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</si>
  <si>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</si>
  <si>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</si>
  <si>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</si>
  <si>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</si>
  <si>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</si>
  <si>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</si>
  <si>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</si>
  <si>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</si>
  <si>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</si>
  <si>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</si>
  <si>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</si>
  <si>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</si>
  <si>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</si>
  <si>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</si>
  <si>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</si>
  <si>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</si>
  <si>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</si>
  <si>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</si>
  <si>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</si>
  <si>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</si>
  <si>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</si>
  <si>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</si>
  <si>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</si>
  <si>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</si>
  <si>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</si>
  <si>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</si>
  <si>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</si>
  <si>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</si>
  <si>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</si>
  <si>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</si>
  <si>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</si>
  <si>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</si>
  <si>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</si>
  <si>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</si>
  <si>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</si>
  <si>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</si>
  <si>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</si>
  <si>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</si>
  <si>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</si>
  <si>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</si>
  <si>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</si>
  <si>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</si>
  <si>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</si>
  <si>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</si>
  <si>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</si>
  <si>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</si>
  <si>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</si>
  <si>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</si>
  <si>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</si>
  <si>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</si>
  <si>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</si>
  <si>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</si>
  <si>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</si>
  <si>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</si>
  <si>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</si>
  <si>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</si>
  <si>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</si>
  <si>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</si>
  <si>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</si>
  <si>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</si>
  <si>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</si>
  <si>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</si>
  <si>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</si>
  <si>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</si>
  <si>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</si>
  <si>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</si>
  <si>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</si>
  <si>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</si>
  <si>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</si>
  <si>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</si>
  <si>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</si>
  <si>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</si>
  <si>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</si>
  <si>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</si>
  <si>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</si>
  <si>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</si>
  <si>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</si>
  <si>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</si>
  <si>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</si>
  <si>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</si>
  <si>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</si>
  <si>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</si>
  <si>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</si>
  <si>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</si>
  <si>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</si>
  <si>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</si>
  <si>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</si>
  <si>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</si>
  <si>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</si>
  <si>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</si>
  <si>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</si>
  <si>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</si>
  <si>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</si>
  <si>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</si>
  <si>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</si>
  <si>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</si>
  <si>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</si>
  <si>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</si>
  <si>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</si>
  <si>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</si>
  <si>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</si>
  <si>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</si>
  <si>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</si>
  <si>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</si>
  <si>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</si>
  <si>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</si>
  <si>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</si>
  <si>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</si>
  <si>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</si>
  <si>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</si>
  <si>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</si>
  <si>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</si>
  <si>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</si>
  <si>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</si>
  <si>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</si>
  <si>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</si>
  <si>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</si>
  <si>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</si>
  <si>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</si>
  <si>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</si>
  <si>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</si>
  <si>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</si>
  <si>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</si>
  <si>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</si>
  <si>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</si>
  <si>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</si>
  <si>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</si>
  <si>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</si>
  <si>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</si>
  <si>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</si>
  <si>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</si>
  <si>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</si>
  <si>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</si>
  <si>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</si>
  <si>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</si>
  <si>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</si>
  <si>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</si>
  <si>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</si>
  <si>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</si>
  <si>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</si>
  <si>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</si>
  <si>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</si>
  <si>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</si>
  <si>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</si>
  <si>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</si>
  <si>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</si>
  <si>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</si>
  <si>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</si>
  <si>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</si>
  <si>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</si>
  <si>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</si>
  <si>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</si>
  <si>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</si>
  <si>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</si>
  <si>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</si>
  <si>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</si>
  <si>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</si>
  <si>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</si>
  <si>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</si>
  <si>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</si>
  <si>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</si>
  <si>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</si>
  <si>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</si>
  <si>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</si>
  <si>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</si>
  <si>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</si>
  <si>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</si>
  <si>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</si>
  <si>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</si>
  <si>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</si>
  <si>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</si>
  <si>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</si>
  <si>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</si>
  <si>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</si>
  <si>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</si>
  <si>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</si>
  <si>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</si>
  <si>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</si>
  <si>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</si>
  <si>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</si>
  <si>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</si>
  <si>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</si>
  <si>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</si>
  <si>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</si>
  <si>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</si>
  <si>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</si>
  <si>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</si>
  <si>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</si>
  <si>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</si>
  <si>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</si>
  <si>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</si>
  <si>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</si>
  <si>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</si>
  <si>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</si>
  <si>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</si>
  <si>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</si>
  <si>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</si>
  <si>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</si>
  <si>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</si>
  <si>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</si>
  <si>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</si>
  <si>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</si>
  <si>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</si>
  <si>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</si>
  <si>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</si>
  <si>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</si>
  <si>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</si>
  <si>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</si>
  <si>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</si>
  <si>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</si>
  <si>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</si>
  <si>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</si>
  <si>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</si>
  <si>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</si>
  <si>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</si>
  <si>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</si>
  <si>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</si>
  <si>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</si>
  <si>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</si>
  <si>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</si>
  <si>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</si>
  <si>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</si>
  <si>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</si>
  <si>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</si>
  <si>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</si>
  <si>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</si>
  <si>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</si>
  <si>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</si>
  <si>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</si>
  <si>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</si>
  <si>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</si>
  <si>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</si>
  <si>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</si>
  <si>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</si>
  <si>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</si>
  <si>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</si>
  <si>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</si>
  <si>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</si>
  <si>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</si>
  <si>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</si>
  <si>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</si>
  <si>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</si>
  <si>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</si>
  <si>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</si>
  <si>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</si>
  <si>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</si>
  <si>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</si>
  <si>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</si>
  <si>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</si>
  <si>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</si>
  <si>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</si>
  <si>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</si>
  <si>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</si>
  <si>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</si>
  <si>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</si>
  <si>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</si>
  <si>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</si>
  <si>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</si>
  <si>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</si>
  <si>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</si>
  <si>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</si>
  <si>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</si>
  <si>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</si>
  <si>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</si>
  <si>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</si>
  <si>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</si>
  <si>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</si>
  <si>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</si>
  <si>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</si>
  <si>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</si>
  <si>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</si>
  <si>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</si>
  <si>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</si>
  <si>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</si>
  <si>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</si>
  <si>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</si>
  <si>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</si>
  <si>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</si>
  <si>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</si>
  <si>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</si>
  <si>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</si>
  <si>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</si>
  <si>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</si>
  <si>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</si>
  <si>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</si>
  <si>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</si>
  <si>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</si>
  <si>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</si>
  <si>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</si>
  <si>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</si>
  <si>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</si>
  <si>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</si>
  <si>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</si>
  <si>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</si>
  <si>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</si>
  <si>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</si>
  <si>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</si>
  <si>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</si>
  <si>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</si>
  <si>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</si>
  <si>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</si>
  <si>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</si>
  <si>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</si>
  <si>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</si>
  <si>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</si>
  <si>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</si>
  <si>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</si>
  <si>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</si>
  <si>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</si>
  <si>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</si>
  <si>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</si>
  <si>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</si>
  <si>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</si>
  <si>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</si>
  <si>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</si>
  <si>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</si>
  <si>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</si>
  <si>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</si>
  <si>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</si>
  <si>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</si>
  <si>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</si>
  <si>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</si>
  <si>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</si>
  <si>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</si>
  <si>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</si>
  <si>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</si>
  <si>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</si>
  <si>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</si>
  <si>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</si>
  <si>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</si>
  <si>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</si>
  <si>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</si>
  <si>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</si>
  <si>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</si>
  <si>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</si>
  <si>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</si>
  <si>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</si>
  <si>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</si>
  <si>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</si>
  <si>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</si>
  <si>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</si>
  <si>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</si>
  <si>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</si>
  <si>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</si>
  <si>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</si>
  <si>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</si>
  <si>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</si>
  <si>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</si>
  <si>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</si>
  <si>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</si>
  <si>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</si>
  <si>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</si>
  <si>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</si>
  <si>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</si>
  <si>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</si>
  <si>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</si>
  <si>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</si>
  <si>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</si>
  <si>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</si>
  <si>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</si>
  <si>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</si>
  <si>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</si>
  <si>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</si>
  <si>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</si>
  <si>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</si>
  <si>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</si>
  <si>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</si>
  <si>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</si>
  <si>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</si>
  <si>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</si>
  <si>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</si>
  <si>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</si>
  <si>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</si>
  <si>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</si>
  <si>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</si>
  <si>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</si>
  <si>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</si>
  <si>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</si>
  <si>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</si>
  <si>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</si>
  <si>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</si>
  <si>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</si>
  <si>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</si>
  <si>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</si>
  <si>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</si>
  <si>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</si>
  <si>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</si>
  <si>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</si>
  <si>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</si>
  <si>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</si>
  <si>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</si>
  <si>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</si>
  <si>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</si>
  <si>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</si>
  <si>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</si>
  <si>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</si>
  <si>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</si>
  <si>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</si>
  <si>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</si>
  <si>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</si>
  <si>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</si>
  <si>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</si>
  <si>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</si>
  <si>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</si>
  <si>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</si>
  <si>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</si>
  <si>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</si>
  <si>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</si>
  <si>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</si>
  <si>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</si>
  <si>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</si>
  <si>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</si>
  <si>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</si>
  <si>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</si>
  <si>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</si>
  <si>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</si>
  <si>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</si>
  <si>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</si>
  <si>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</si>
  <si>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</si>
  <si>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</si>
  <si>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</si>
  <si>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</si>
  <si>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</si>
  <si>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</si>
  <si>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</si>
  <si>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</si>
  <si>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</si>
  <si>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</si>
  <si>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</si>
  <si>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</si>
  <si>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</si>
  <si>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</si>
  <si>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</si>
  <si>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</si>
  <si>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</si>
  <si>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</si>
  <si>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</si>
  <si>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</si>
  <si>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</si>
  <si>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</si>
  <si>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</si>
  <si>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</si>
  <si>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</si>
  <si>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</si>
  <si>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</si>
  <si>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</si>
  <si>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</si>
  <si>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</si>
  <si>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</si>
  <si>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</si>
  <si>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</si>
  <si>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</si>
  <si>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</si>
  <si>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</si>
  <si>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</si>
  <si>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</si>
  <si>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</si>
  <si>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</si>
  <si>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</si>
  <si>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</si>
  <si>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</si>
  <si>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</si>
  <si>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</si>
  <si>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</si>
  <si>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</si>
  <si>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</si>
  <si>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</si>
  <si>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</si>
  <si>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</si>
  <si>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</si>
  <si>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</si>
  <si>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</si>
  <si>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</si>
  <si>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</si>
  <si>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</si>
  <si>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</si>
  <si>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</si>
  <si>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</si>
  <si>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</si>
  <si>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</si>
  <si>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</si>
  <si>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</si>
  <si>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</si>
  <si>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</si>
  <si>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</si>
  <si>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</si>
  <si>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</si>
  <si>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</si>
  <si>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</si>
  <si>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</si>
  <si>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</si>
  <si>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</si>
  <si>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</si>
  <si>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</si>
  <si>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</si>
  <si>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</si>
  <si>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</si>
  <si>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</si>
  <si>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</si>
  <si>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</si>
  <si>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</si>
  <si>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</si>
  <si>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</si>
  <si>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</si>
  <si>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</si>
  <si>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</si>
  <si>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</si>
  <si>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</si>
  <si>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</si>
  <si>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</si>
  <si>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</si>
  <si>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</si>
  <si>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</si>
  <si>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</si>
  <si>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</si>
  <si>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</si>
  <si>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</si>
  <si>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</si>
  <si>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</si>
  <si>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</si>
  <si>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</si>
  <si>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</si>
  <si>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</si>
  <si>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</si>
  <si>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</si>
  <si>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</si>
  <si>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</si>
  <si>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</si>
  <si>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</si>
  <si>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</si>
  <si>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</si>
  <si>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</si>
  <si>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</si>
  <si>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</si>
  <si>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</si>
  <si>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</si>
  <si>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</si>
  <si>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</si>
  <si>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</si>
  <si>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</si>
  <si>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</si>
  <si>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</si>
  <si>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</si>
  <si>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</si>
  <si>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</si>
  <si>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</si>
  <si>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</si>
  <si>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</si>
  <si>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</si>
  <si>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</si>
  <si>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</si>
  <si>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</si>
  <si>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</si>
  <si>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</si>
  <si>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</si>
  <si>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</si>
  <si>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</si>
  <si>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</si>
  <si>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</si>
  <si>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</si>
  <si>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</si>
  <si>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</si>
  <si>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</si>
  <si>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</si>
  <si>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</si>
  <si>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</si>
  <si>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</si>
  <si>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</si>
  <si>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</si>
  <si>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</si>
  <si>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</si>
  <si>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</si>
  <si>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</si>
  <si>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</si>
  <si>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</si>
  <si>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</si>
  <si>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</si>
  <si>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</si>
  <si>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</si>
  <si>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</si>
  <si>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</si>
  <si>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</si>
  <si>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</si>
  <si>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</si>
  <si>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</si>
  <si>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</si>
  <si>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</si>
  <si>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</si>
  <si>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</si>
  <si>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</si>
  <si>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</si>
  <si>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</si>
  <si>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</si>
  <si>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</si>
  <si>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</si>
  <si>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</si>
  <si>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</si>
  <si>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</si>
  <si>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</si>
  <si>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</si>
  <si>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</si>
  <si>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</si>
  <si>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</si>
  <si>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</si>
  <si>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</si>
  <si>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</si>
  <si>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</si>
  <si>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</si>
  <si>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</si>
  <si>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</si>
  <si>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</si>
  <si>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</si>
  <si>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</si>
  <si>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</si>
  <si>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</si>
  <si>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</si>
  <si>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</si>
  <si>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</si>
  <si>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</si>
  <si>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</si>
  <si>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</si>
  <si>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</si>
  <si>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</si>
  <si>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</si>
  <si>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</si>
  <si>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</si>
  <si>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</si>
  <si>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</si>
  <si>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</si>
  <si>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</si>
  <si>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</si>
  <si>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</si>
  <si>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</si>
  <si>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</si>
  <si>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</si>
  <si>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</si>
  <si>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</si>
  <si>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</si>
  <si>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</si>
  <si>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</si>
  <si>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</si>
  <si>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</si>
  <si>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</si>
  <si>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</si>
  <si>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</si>
  <si>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</si>
  <si>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</si>
  <si>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</si>
  <si>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</si>
  <si>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</si>
  <si>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</si>
  <si>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</si>
  <si>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</si>
  <si>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</si>
  <si>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</si>
  <si>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</si>
  <si>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</si>
  <si>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</si>
  <si>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</si>
  <si>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</si>
  <si>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</si>
  <si>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</si>
  <si>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</si>
  <si>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</si>
  <si>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</si>
  <si>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</si>
  <si>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</si>
  <si>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</si>
  <si>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</si>
  <si>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</si>
  <si>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</si>
  <si>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</si>
  <si>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</si>
  <si>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</si>
  <si>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</si>
  <si>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</si>
  <si>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</si>
  <si>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</si>
  <si>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</si>
  <si>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</si>
  <si>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</si>
  <si>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</si>
  <si>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</si>
  <si>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</si>
  <si>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</si>
  <si>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</si>
  <si>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</si>
  <si>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</si>
  <si>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</si>
  <si>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</si>
  <si>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</si>
  <si>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</si>
  <si>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</si>
  <si>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</si>
  <si>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</si>
  <si>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</si>
  <si>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</si>
  <si>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</si>
  <si>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</si>
  <si>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</si>
  <si>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</si>
  <si>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</si>
  <si>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</si>
  <si>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</si>
  <si>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</si>
  <si>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</si>
  <si>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</si>
  <si>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</si>
  <si>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</si>
  <si>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</si>
  <si>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</si>
  <si>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</si>
  <si>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</si>
  <si>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</si>
  <si>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</si>
  <si>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</si>
  <si>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</si>
  <si>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</si>
  <si>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</si>
  <si>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</si>
  <si>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</si>
  <si>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</si>
  <si>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</si>
  <si>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</si>
  <si>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</si>
  <si>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</si>
  <si>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</si>
  <si>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</si>
  <si>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</si>
  <si>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</si>
  <si>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</si>
  <si>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</si>
  <si>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</si>
  <si>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</si>
  <si>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</si>
  <si>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</si>
  <si>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</si>
  <si>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</si>
  <si>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</si>
  <si>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</si>
  <si>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</si>
  <si>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</si>
  <si>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</si>
  <si>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</si>
  <si>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</si>
  <si>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</si>
  <si>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</si>
  <si>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</si>
  <si>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</si>
  <si>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</si>
  <si>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</si>
  <si>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</si>
  <si>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</si>
  <si>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</si>
  <si>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</si>
  <si>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</si>
  <si>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</si>
  <si>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</si>
  <si>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</si>
  <si>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</si>
  <si>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</si>
  <si>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</si>
  <si>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</si>
  <si>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</si>
  <si>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</si>
  <si>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</si>
  <si>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</si>
  <si>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</si>
  <si>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</si>
  <si>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</si>
  <si>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</si>
  <si>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</si>
  <si>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</si>
  <si>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</si>
  <si>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</si>
  <si>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</si>
  <si>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</si>
  <si>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</si>
  <si>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</si>
  <si>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</si>
  <si>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</si>
  <si>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</si>
  <si>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</si>
  <si>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</si>
  <si>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</si>
  <si>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</si>
  <si>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</si>
  <si>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</si>
  <si>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</si>
  <si>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</si>
  <si>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</si>
  <si>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</si>
  <si>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</si>
  <si>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</si>
  <si>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</si>
  <si>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</si>
  <si>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</si>
  <si>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</si>
  <si>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</si>
  <si>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</si>
  <si>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</si>
  <si>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</si>
  <si>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</si>
  <si>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</si>
  <si>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</si>
  <si>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</si>
  <si>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</si>
  <si>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</si>
  <si>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</si>
  <si>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</si>
  <si>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</si>
  <si>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</si>
  <si>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</si>
  <si>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</si>
  <si>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</si>
  <si>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</si>
  <si>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</si>
  <si>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</si>
  <si>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</si>
  <si>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</si>
  <si>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</si>
  <si>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</si>
  <si>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</si>
  <si>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</si>
  <si>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</si>
  <si>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</si>
  <si>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</si>
  <si>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</si>
  <si>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</si>
  <si>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</si>
  <si>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</si>
  <si>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</si>
  <si>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</si>
  <si>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</si>
  <si>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</si>
  <si>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</si>
  <si>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</si>
  <si>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</si>
  <si>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</si>
  <si>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</si>
  <si>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</si>
  <si>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</si>
  <si>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</si>
  <si>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</si>
  <si>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</si>
  <si>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</si>
  <si>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</si>
  <si>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</si>
  <si>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</si>
  <si>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</si>
  <si>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</si>
  <si>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</si>
  <si>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</si>
  <si>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</si>
  <si>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</si>
  <si>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</si>
  <si>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</si>
  <si>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</si>
  <si>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</si>
  <si>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</si>
  <si>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</si>
  <si>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</si>
  <si>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</si>
  <si>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</si>
  <si>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</si>
  <si>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</si>
  <si>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</si>
  <si>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</si>
  <si>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</si>
  <si>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</si>
  <si>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</si>
  <si>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</si>
  <si>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</si>
  <si>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</si>
  <si>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</si>
  <si>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</si>
  <si>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</si>
  <si>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</si>
  <si>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</si>
  <si>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</si>
  <si>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</si>
  <si>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</si>
  <si>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</si>
  <si>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</si>
  <si>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</si>
  <si>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</si>
  <si>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</si>
  <si>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</si>
  <si>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</si>
  <si>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</si>
  <si>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</si>
  <si>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</si>
  <si>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</si>
  <si>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</si>
  <si>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</si>
  <si>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</si>
  <si>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</si>
  <si>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</si>
  <si>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</si>
  <si>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</si>
  <si>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</si>
  <si>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</si>
  <si>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</si>
  <si>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</si>
  <si>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</si>
  <si>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</si>
  <si>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</si>
  <si>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</si>
  <si>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</si>
  <si>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</si>
  <si>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</si>
  <si>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</si>
  <si>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</si>
  <si>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</si>
  <si>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</si>
  <si>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</si>
  <si>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</si>
  <si>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</si>
  <si>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</si>
  <si>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</si>
  <si>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</si>
  <si>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</si>
  <si>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</si>
  <si>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</si>
  <si>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</si>
  <si>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</si>
  <si>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</si>
  <si>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</si>
  <si>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</si>
  <si>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</si>
  <si>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</si>
  <si>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</si>
  <si>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</si>
  <si>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</si>
  <si>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</si>
  <si>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</si>
  <si>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</si>
  <si>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</si>
  <si>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</si>
  <si>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</si>
  <si>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</si>
  <si>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</si>
  <si>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</si>
  <si>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</si>
  <si>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</si>
  <si>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</si>
  <si>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</si>
  <si>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</si>
  <si>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</si>
  <si>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</si>
  <si>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</si>
  <si>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</si>
  <si>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</si>
  <si>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</si>
  <si>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</si>
  <si>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</si>
  <si>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</si>
  <si>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</si>
  <si>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</si>
  <si>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</si>
  <si>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</si>
  <si>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</si>
  <si>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</si>
  <si>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</si>
  <si>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</si>
  <si>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</si>
  <si>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</si>
  <si>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</si>
  <si>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</si>
  <si>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</si>
  <si>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</si>
  <si>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</si>
  <si>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</si>
  <si>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</si>
  <si>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</si>
  <si>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</si>
  <si>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</si>
  <si>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</si>
  <si>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</si>
  <si>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</si>
  <si>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</si>
  <si>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</si>
  <si>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</si>
  <si>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</si>
  <si>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</si>
  <si>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</si>
  <si>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</si>
  <si>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</si>
  <si>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</si>
  <si>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</si>
  <si>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</si>
  <si>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</si>
  <si>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</si>
  <si>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</si>
  <si>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</si>
  <si>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</si>
  <si>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</si>
  <si>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</si>
  <si>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</si>
  <si>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</si>
  <si>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</si>
  <si>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</si>
  <si>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</si>
  <si>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</si>
  <si>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</si>
  <si>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</si>
  <si>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</si>
  <si>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</si>
  <si>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</si>
  <si>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</si>
  <si>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</si>
  <si>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</si>
  <si>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</si>
  <si>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</si>
  <si>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</si>
  <si>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</si>
  <si>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</si>
  <si>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</si>
  <si>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</si>
  <si>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</si>
  <si>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</si>
  <si>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</si>
  <si>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</si>
  <si>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</si>
  <si>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</si>
  <si>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</si>
  <si>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</si>
  <si>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</si>
  <si>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</si>
  <si>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</si>
  <si>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</si>
  <si>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</si>
  <si>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</si>
  <si>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</si>
  <si>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</si>
  <si>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</si>
  <si>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</si>
  <si>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</si>
  <si>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</si>
  <si>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</si>
  <si>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</si>
  <si>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</si>
  <si>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</si>
  <si>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</si>
  <si>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</si>
  <si>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</si>
  <si>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</si>
  <si>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</si>
  <si>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</si>
  <si>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</si>
  <si>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</si>
  <si>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</si>
  <si>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</si>
  <si>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</si>
  <si>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</si>
  <si>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</si>
  <si>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</si>
  <si>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</si>
  <si>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</si>
  <si>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</si>
  <si>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</si>
  <si>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</si>
  <si>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</si>
  <si>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</si>
  <si>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</si>
  <si>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</si>
  <si>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</si>
  <si>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</si>
  <si>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</si>
  <si>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</si>
  <si>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</si>
  <si>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</si>
  <si>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</si>
  <si>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</si>
  <si>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</si>
  <si>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</si>
  <si>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</si>
  <si>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</si>
  <si>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</si>
  <si>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</si>
  <si>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</si>
  <si>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</si>
  <si>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</si>
  <si>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</si>
  <si>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</si>
  <si>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</si>
  <si>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</si>
  <si>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</si>
  <si>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</si>
  <si>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</si>
  <si>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</si>
  <si>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</si>
  <si>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</si>
  <si>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</si>
  <si>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</si>
  <si>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</si>
  <si>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</si>
  <si>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</si>
  <si>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</si>
  <si>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</si>
  <si>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</si>
  <si>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</si>
  <si>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</si>
  <si>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</si>
  <si>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</si>
  <si>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</si>
  <si>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</si>
  <si>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</si>
  <si>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</si>
  <si>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</si>
  <si>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</si>
  <si>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</si>
  <si>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</si>
  <si>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</si>
  <si>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</si>
  <si>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</si>
  <si>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</si>
  <si>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</si>
  <si>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</si>
  <si>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</si>
  <si>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</si>
  <si>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</si>
  <si>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</si>
  <si>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</si>
  <si>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</si>
  <si>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</si>
  <si>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</si>
  <si>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</si>
  <si>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</si>
  <si>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</si>
  <si>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</si>
  <si>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</si>
  <si>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</si>
  <si>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</si>
  <si>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</si>
  <si>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</si>
  <si>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</si>
  <si>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</si>
  <si>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</si>
  <si>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</si>
  <si>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</si>
  <si>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</si>
  <si>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</si>
  <si>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</si>
  <si>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</si>
  <si>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</si>
  <si>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</si>
  <si>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</si>
  <si>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</si>
  <si>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</si>
  <si>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</si>
  <si>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</si>
  <si>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</si>
  <si>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</si>
  <si>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</si>
  <si>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</si>
  <si>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</si>
  <si>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</si>
  <si>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</si>
  <si>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</si>
  <si>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</si>
  <si>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</si>
  <si>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</si>
  <si>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</si>
  <si>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</si>
  <si>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</si>
  <si>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</si>
  <si>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</si>
  <si>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</si>
  <si>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</si>
  <si>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</si>
  <si>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</si>
  <si>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</si>
  <si>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</si>
  <si>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</si>
  <si>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</si>
  <si>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</si>
  <si>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</si>
  <si>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</si>
  <si>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</si>
  <si>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</si>
  <si>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</si>
  <si>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</si>
  <si>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</si>
  <si>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</si>
  <si>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</si>
  <si>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</si>
  <si>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</si>
  <si>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</si>
  <si>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</si>
  <si>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</si>
  <si>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</si>
  <si>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</si>
  <si>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</si>
  <si>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</si>
  <si>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</si>
  <si>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</si>
  <si>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</si>
  <si>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</si>
  <si>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</si>
  <si>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</si>
  <si>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</si>
  <si>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</si>
  <si>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</si>
  <si>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</si>
  <si>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</si>
  <si>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</si>
  <si>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</si>
  <si>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</si>
  <si>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</si>
  <si>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</si>
  <si>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</si>
  <si>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</si>
  <si>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</si>
  <si>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</si>
  <si>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</si>
  <si>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</si>
  <si>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</si>
  <si>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</si>
  <si>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</si>
  <si>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</si>
  <si>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</si>
  <si>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</si>
  <si>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</si>
  <si>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</si>
  <si>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</si>
  <si>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</si>
  <si>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</si>
  <si>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</si>
  <si>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</si>
  <si>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</si>
  <si>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</si>
  <si>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</si>
  <si>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</si>
  <si>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</si>
  <si>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</si>
  <si>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</si>
  <si>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</si>
  <si>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</si>
  <si>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</si>
  <si>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</si>
  <si>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</si>
  <si>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</si>
  <si>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</si>
  <si>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</si>
  <si>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</si>
  <si>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</si>
  <si>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</si>
  <si>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</si>
  <si>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</si>
  <si>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</si>
  <si>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</si>
  <si>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</si>
  <si>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</si>
  <si>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</si>
  <si>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</si>
  <si>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</si>
  <si>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</si>
  <si>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</si>
  <si>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</si>
  <si>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</si>
  <si>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</si>
  <si>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</si>
  <si>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</si>
  <si>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</si>
  <si>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</si>
  <si>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</si>
  <si>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</si>
  <si>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</si>
  <si>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</si>
  <si>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</si>
  <si>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</si>
  <si>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</si>
  <si>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</si>
  <si>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</si>
  <si>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</si>
  <si>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</si>
  <si>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</si>
  <si>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</si>
  <si>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</si>
  <si>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</si>
  <si>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</si>
  <si>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</si>
  <si>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</si>
  <si>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</si>
  <si>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</si>
  <si>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</si>
  <si>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</si>
  <si>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</si>
  <si>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</si>
  <si>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</si>
  <si>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</si>
  <si>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</si>
  <si>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</si>
  <si>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</si>
  <si>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</si>
  <si>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</si>
  <si>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</si>
  <si>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</si>
  <si>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</si>
  <si>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</si>
  <si>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</si>
  <si>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</si>
  <si>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</si>
  <si>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</si>
  <si>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</si>
  <si>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</si>
  <si>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</si>
  <si>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</si>
  <si>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</si>
  <si>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</si>
  <si>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</si>
  <si>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</si>
  <si>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</si>
  <si>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</si>
  <si>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</si>
  <si>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</si>
  <si>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</si>
  <si>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</si>
  <si>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</si>
  <si>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</si>
  <si>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</si>
  <si>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</si>
  <si>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</si>
  <si>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</si>
  <si>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</si>
  <si>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</si>
  <si>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</si>
  <si>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</si>
  <si>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</si>
  <si>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</si>
  <si>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</si>
  <si>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</si>
  <si>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</si>
  <si>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</si>
  <si>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</si>
  <si>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</si>
  <si>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</si>
  <si>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</si>
  <si>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</si>
  <si>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</si>
  <si>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</si>
  <si>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</si>
  <si>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</si>
  <si>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</si>
  <si>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</si>
  <si>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</si>
  <si>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</si>
  <si>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</si>
  <si>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</si>
  <si>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</si>
  <si>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</si>
  <si>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</si>
  <si>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</si>
  <si>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</si>
  <si>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</si>
  <si>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</si>
  <si>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</si>
  <si>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</si>
  <si>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</si>
  <si>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</si>
  <si>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</si>
  <si>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</si>
  <si>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</si>
  <si>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</si>
  <si>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</si>
  <si>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</si>
  <si>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</si>
  <si>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</si>
  <si>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</si>
  <si>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</si>
  <si>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</si>
  <si>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</si>
  <si>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</si>
  <si>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</si>
  <si>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</si>
  <si>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</si>
  <si>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</si>
  <si>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</si>
  <si>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</si>
  <si>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</si>
  <si>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</si>
  <si>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</si>
  <si>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</si>
  <si>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</si>
  <si>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</si>
  <si>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</si>
  <si>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</si>
  <si>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</si>
  <si>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</si>
  <si>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</si>
  <si>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</si>
  <si>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</si>
  <si>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</si>
  <si>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</si>
  <si>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</si>
  <si>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</si>
  <si>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</si>
  <si>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</si>
  <si>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</si>
  <si>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</si>
  <si>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</si>
  <si>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</si>
  <si>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</si>
  <si>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</si>
  <si>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</si>
  <si>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</si>
  <si>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</si>
  <si>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</si>
  <si>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</si>
  <si>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</si>
  <si>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</si>
  <si>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</si>
  <si>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</si>
  <si>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</si>
  <si>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</si>
  <si>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</si>
  <si>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</si>
  <si>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</si>
  <si>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</si>
  <si>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</si>
  <si>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</si>
  <si>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</si>
  <si>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</si>
  <si>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</si>
  <si>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</si>
  <si>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</si>
  <si>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</si>
  <si>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</si>
  <si>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</si>
  <si>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</si>
  <si>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</si>
  <si>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</si>
  <si>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</si>
  <si>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</si>
  <si>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</si>
  <si>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</si>
  <si>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</si>
  <si>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</si>
  <si>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</si>
  <si>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</si>
  <si>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</si>
  <si>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</si>
  <si>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</si>
  <si>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</si>
  <si>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</si>
  <si>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</si>
  <si>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</si>
  <si>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</si>
  <si>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</si>
  <si>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</si>
  <si>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</si>
  <si>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</si>
  <si>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</si>
  <si>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</si>
  <si>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</si>
  <si>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</si>
  <si>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</si>
  <si>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</si>
  <si>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</si>
  <si>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</si>
  <si>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</si>
  <si>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</si>
  <si>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</si>
  <si>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</si>
  <si>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</si>
  <si>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</si>
  <si>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</si>
  <si>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</si>
  <si>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</si>
  <si>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</si>
  <si>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</si>
  <si>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</si>
  <si>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</si>
  <si>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</si>
  <si>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</si>
  <si>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</si>
  <si>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</si>
  <si>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</si>
  <si>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</si>
  <si>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</si>
  <si>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</si>
  <si>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</si>
  <si>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</si>
  <si>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</si>
  <si>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</si>
  <si>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</si>
  <si>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</si>
  <si>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</si>
  <si>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</si>
  <si>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</si>
  <si>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</si>
  <si>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</si>
  <si>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</si>
  <si>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</si>
  <si>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</si>
  <si>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</si>
  <si>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</si>
  <si>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</si>
  <si>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</si>
  <si>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</si>
  <si>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</si>
  <si>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</si>
  <si>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</si>
  <si>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</si>
  <si>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</si>
  <si>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</si>
  <si>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</si>
  <si>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</si>
  <si>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</si>
  <si>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</si>
  <si>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</si>
  <si>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</si>
  <si>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</si>
  <si>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</si>
  <si>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</si>
  <si>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</si>
  <si>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</si>
  <si>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</si>
  <si>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</si>
  <si>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</si>
  <si>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</si>
  <si>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</si>
  <si>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</si>
  <si>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</si>
  <si>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</si>
  <si>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</si>
  <si>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</si>
  <si>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</si>
  <si>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</si>
  <si>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</si>
  <si>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</si>
  <si>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</si>
  <si>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</si>
  <si>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</si>
  <si>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</si>
  <si>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</si>
  <si>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</si>
  <si>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</si>
  <si>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</si>
  <si>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</si>
  <si>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</si>
  <si>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</si>
  <si>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</si>
  <si>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</si>
  <si>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</si>
  <si>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</si>
  <si>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</si>
  <si>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</si>
  <si>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</si>
  <si>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</si>
  <si>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</si>
  <si>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</si>
  <si>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</si>
  <si>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</si>
  <si>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</si>
  <si>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</si>
  <si>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</si>
  <si>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</si>
  <si>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</si>
  <si>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</si>
  <si>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</si>
  <si>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</si>
  <si>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</si>
  <si>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</si>
  <si>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</si>
  <si>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</si>
  <si>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</si>
  <si>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</si>
  <si>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</si>
  <si>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</si>
  <si>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</si>
  <si>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</si>
  <si>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</si>
  <si>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</si>
  <si>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</si>
  <si>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</si>
  <si>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</si>
  <si>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</si>
  <si>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</si>
  <si>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</si>
  <si>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</si>
  <si>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</si>
  <si>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</si>
  <si>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</si>
  <si>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</si>
  <si>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</si>
  <si>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</si>
  <si>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</si>
  <si>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</si>
  <si>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</si>
  <si>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</si>
  <si>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</si>
  <si>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</si>
  <si>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</si>
  <si>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</si>
  <si>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</si>
  <si>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</si>
  <si>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</si>
  <si>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</si>
  <si>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</si>
  <si>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</si>
  <si>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</si>
  <si>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</si>
  <si>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</si>
  <si>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</si>
  <si>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</si>
  <si>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</si>
  <si>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</si>
  <si>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</si>
  <si>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</si>
  <si>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</si>
  <si>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</si>
  <si>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</si>
  <si>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</si>
  <si>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</si>
  <si>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</si>
  <si>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</si>
  <si>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</si>
  <si>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</si>
  <si>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</si>
  <si>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</si>
  <si>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</si>
  <si>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</si>
  <si>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</si>
  <si>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</si>
  <si>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</si>
  <si>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</si>
  <si>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</si>
  <si>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</si>
  <si>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</si>
  <si>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</si>
  <si>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</si>
  <si>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</si>
  <si>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</si>
  <si>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</si>
  <si>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</si>
  <si>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</si>
  <si>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</si>
  <si>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</si>
  <si>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</si>
  <si>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</si>
  <si>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</si>
  <si>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</si>
  <si>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</si>
  <si>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</si>
  <si>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</si>
  <si>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</si>
  <si>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</si>
  <si>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</si>
  <si>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</si>
  <si>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</si>
  <si>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</si>
  <si>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</si>
  <si>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</si>
  <si>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</si>
  <si>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</si>
  <si>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</si>
  <si>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</si>
  <si>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</si>
  <si>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</si>
  <si>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</si>
  <si>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</si>
  <si>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</si>
  <si>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</si>
  <si>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</si>
  <si>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</si>
  <si>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</si>
  <si>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</si>
  <si>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</si>
  <si>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</si>
  <si>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</si>
  <si>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</si>
  <si>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</si>
  <si>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</si>
  <si>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</si>
  <si>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</si>
  <si>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</si>
  <si>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</si>
  <si>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</si>
  <si>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</si>
  <si>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</si>
  <si>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</si>
  <si>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</si>
  <si>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</si>
  <si>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</si>
  <si>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</si>
  <si>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</si>
  <si>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</si>
  <si>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</si>
  <si>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</si>
  <si>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</si>
  <si>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</si>
  <si>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</si>
  <si>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</si>
  <si>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</si>
  <si>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</si>
  <si>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</si>
  <si>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</si>
  <si>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</si>
  <si>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</si>
  <si>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</si>
  <si>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</si>
  <si>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</si>
  <si>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</si>
  <si>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</si>
  <si>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</si>
  <si>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</si>
  <si>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</si>
  <si>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</si>
  <si>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</si>
  <si>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</si>
  <si>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</si>
  <si>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</si>
  <si>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</si>
  <si>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</si>
  <si>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</si>
  <si>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</si>
  <si>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</si>
  <si>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</si>
  <si>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</si>
  <si>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</si>
  <si>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</si>
  <si>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</si>
  <si>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</si>
  <si>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</si>
  <si>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</si>
  <si>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</si>
  <si>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</si>
  <si>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</si>
  <si>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</si>
  <si>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</si>
  <si>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</si>
  <si>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</si>
  <si>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</si>
  <si>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</si>
  <si>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</si>
  <si>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</si>
  <si>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</si>
  <si>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</si>
  <si>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</si>
  <si>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</si>
  <si>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</si>
  <si>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</si>
  <si>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</si>
  <si>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</si>
  <si>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</si>
  <si>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</si>
  <si>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</si>
  <si>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</si>
  <si>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</si>
  <si>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</si>
  <si>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</si>
  <si>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</si>
  <si>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</si>
  <si>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</si>
  <si>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</si>
  <si>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</si>
  <si>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</si>
  <si>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</si>
  <si>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</si>
  <si>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</si>
  <si>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</si>
  <si>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</si>
  <si>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</si>
  <si>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</si>
  <si>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</si>
  <si>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</si>
  <si>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</si>
  <si>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</si>
  <si>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</si>
  <si>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</si>
  <si>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</si>
  <si>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</si>
  <si>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</si>
  <si>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</si>
  <si>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</si>
  <si>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</si>
  <si>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</si>
  <si>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</si>
  <si>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</si>
  <si>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</si>
  <si>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</si>
  <si>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</si>
  <si>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</si>
  <si>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</si>
  <si>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</si>
  <si>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</si>
  <si>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</si>
  <si>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</si>
  <si>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</si>
  <si>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</si>
  <si>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</si>
  <si>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</si>
  <si>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</si>
  <si>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</si>
  <si>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</si>
  <si>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</si>
  <si>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</si>
  <si>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</si>
  <si>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</si>
  <si>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</si>
  <si>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</si>
  <si>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</si>
  <si>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</si>
  <si>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</si>
  <si>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</si>
  <si>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</si>
  <si>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</si>
  <si>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</si>
  <si>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</si>
  <si>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</si>
  <si>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</si>
  <si>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</si>
  <si>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</si>
  <si>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</si>
  <si>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</si>
  <si>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</si>
  <si>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</si>
  <si>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</si>
  <si>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</si>
  <si>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</si>
  <si>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</si>
  <si>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</si>
  <si>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</si>
  <si>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</si>
  <si>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</si>
  <si>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</si>
  <si>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</si>
  <si>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</si>
  <si>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</si>
  <si>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</si>
  <si>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</si>
  <si>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</si>
  <si>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</si>
  <si>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</si>
  <si>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</si>
  <si>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</si>
  <si>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</si>
  <si>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</si>
  <si>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</si>
  <si>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</si>
  <si>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</si>
  <si>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</si>
  <si>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</si>
  <si>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</si>
  <si>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</si>
  <si>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</si>
  <si>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</si>
  <si>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</si>
  <si>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</si>
  <si>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</si>
  <si>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</si>
  <si>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</si>
  <si>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</si>
  <si>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</si>
  <si>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</si>
  <si>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</si>
  <si>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</si>
  <si>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</si>
  <si>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</si>
  <si>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</si>
  <si>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</si>
  <si>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</si>
  <si>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</si>
  <si>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</si>
  <si>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</si>
  <si>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</si>
  <si>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</si>
  <si>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</si>
  <si>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</si>
  <si>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</si>
  <si>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</si>
  <si>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</si>
  <si>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</si>
  <si>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</si>
  <si>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</si>
  <si>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</si>
  <si>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</si>
  <si>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</si>
  <si>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</si>
  <si>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</si>
  <si>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</si>
  <si>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</si>
  <si>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</si>
  <si>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</si>
  <si>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</si>
  <si>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</si>
  <si>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</si>
  <si>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</si>
  <si>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</si>
  <si>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</si>
  <si>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</si>
  <si>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</si>
  <si>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</si>
  <si>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</si>
  <si>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</si>
  <si>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</si>
  <si>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</si>
  <si>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</si>
  <si>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</si>
  <si>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</si>
  <si>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</si>
  <si>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</si>
  <si>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</si>
  <si>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</si>
  <si>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</si>
  <si>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</si>
  <si>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</si>
  <si>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</si>
  <si>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</si>
  <si>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</si>
  <si>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</si>
  <si>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</si>
  <si>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</si>
  <si>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</si>
  <si>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</si>
  <si>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</si>
  <si>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</si>
  <si>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</si>
  <si>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</si>
  <si>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</si>
  <si>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</si>
  <si>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</si>
  <si>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</si>
  <si>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</si>
  <si>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</si>
  <si>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</si>
  <si>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</si>
  <si>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</si>
  <si>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</si>
  <si>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</si>
  <si>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</si>
  <si>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</si>
  <si>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</si>
  <si>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</si>
  <si>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</si>
  <si>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</si>
  <si>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</si>
  <si>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</si>
  <si>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</si>
  <si>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</si>
  <si>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</si>
  <si>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</si>
  <si>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</si>
  <si>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</si>
  <si>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</si>
  <si>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</si>
  <si>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</si>
  <si>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</si>
  <si>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</si>
  <si>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</si>
  <si>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</si>
  <si>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</si>
  <si>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</si>
  <si>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</si>
  <si>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</si>
  <si>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</si>
  <si>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</si>
  <si>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</si>
  <si>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</si>
  <si>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</si>
  <si>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</si>
  <si>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</si>
  <si>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</si>
  <si>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</si>
  <si>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</si>
  <si>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</si>
  <si>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</si>
  <si>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</si>
  <si>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</si>
  <si>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</si>
  <si>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</si>
  <si>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</si>
  <si>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</si>
  <si>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</si>
  <si>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</si>
  <si>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</si>
  <si>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</si>
  <si>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</si>
  <si>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</si>
  <si>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</si>
  <si>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</si>
  <si>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</si>
  <si>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</si>
  <si>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</si>
  <si>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</si>
  <si>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</si>
  <si>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</si>
  <si>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</si>
  <si>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</si>
  <si>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</si>
  <si>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</si>
  <si>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</si>
  <si>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</si>
  <si>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</si>
  <si>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</si>
  <si>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</si>
  <si>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</si>
  <si>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</si>
  <si>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</si>
  <si>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</si>
  <si>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</si>
  <si>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</si>
  <si>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</si>
  <si>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</si>
  <si>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</si>
  <si>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</si>
  <si>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</si>
  <si>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</si>
  <si>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</si>
  <si>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</si>
  <si>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</si>
  <si>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</si>
  <si>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</si>
  <si>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</si>
  <si>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</si>
  <si>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</si>
  <si>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</si>
  <si>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</si>
  <si>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</si>
  <si>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</si>
  <si>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</si>
  <si>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</si>
  <si>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</si>
  <si>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</si>
  <si>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</si>
  <si>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</si>
  <si>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</si>
  <si>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</si>
  <si>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</si>
  <si>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</si>
  <si>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</si>
  <si>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</si>
  <si>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</si>
  <si>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</si>
  <si>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</si>
  <si>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</si>
  <si>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</si>
  <si>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</si>
  <si>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</si>
  <si>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</si>
  <si>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</si>
  <si>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</si>
  <si>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</si>
  <si>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</si>
  <si>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</si>
  <si>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</si>
  <si>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</si>
  <si>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</si>
  <si>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</si>
  <si>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</si>
  <si>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</si>
  <si>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</si>
  <si>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</si>
  <si>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</si>
  <si>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</si>
  <si>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</si>
  <si>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</si>
  <si>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</si>
  <si>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</si>
  <si>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</si>
  <si>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</si>
  <si>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</si>
  <si>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</si>
  <si>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</si>
  <si>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</si>
  <si>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</si>
  <si>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</si>
  <si>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</si>
  <si>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</si>
  <si>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</si>
  <si>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</si>
  <si>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</si>
  <si>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</si>
  <si>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</si>
  <si>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</si>
  <si>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</si>
  <si>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</si>
  <si>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</si>
  <si>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</si>
  <si>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</si>
  <si>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</si>
  <si>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</si>
  <si>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</si>
  <si>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</si>
  <si>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</si>
  <si>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</si>
  <si>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</si>
  <si>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</si>
  <si>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</si>
  <si>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</si>
  <si>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</si>
  <si>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</si>
  <si>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</si>
  <si>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</si>
  <si>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</si>
  <si>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</si>
  <si>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</si>
  <si>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</si>
  <si>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</si>
  <si>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</si>
  <si>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</si>
  <si>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</si>
  <si>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</si>
  <si>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</si>
  <si>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</si>
  <si>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</si>
  <si>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</si>
  <si>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</si>
  <si>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</si>
  <si>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</si>
  <si>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</si>
  <si>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</si>
  <si>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</si>
  <si>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</si>
  <si>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</si>
  <si>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</si>
  <si>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</si>
  <si>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</si>
  <si>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</si>
  <si>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</si>
  <si>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</si>
  <si>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</si>
  <si>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</si>
  <si>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</si>
  <si>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</si>
  <si>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</si>
  <si>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</si>
  <si>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</si>
  <si>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</si>
  <si>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</si>
  <si>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</si>
  <si>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</si>
  <si>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</si>
  <si>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</si>
  <si>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</si>
  <si>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</si>
  <si>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</si>
  <si>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</si>
  <si>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</si>
  <si>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</si>
  <si>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</si>
  <si>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</si>
  <si>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</si>
  <si>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</si>
  <si>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</si>
  <si>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</si>
  <si>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</si>
  <si>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</si>
  <si>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</si>
  <si>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</si>
  <si>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</si>
  <si>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</si>
  <si>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</si>
  <si>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</si>
  <si>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</si>
  <si>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</si>
  <si>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</si>
  <si>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</si>
  <si>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</si>
  <si>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</si>
  <si>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</si>
  <si>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</si>
  <si>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</si>
  <si>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</si>
  <si>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</si>
  <si>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</si>
  <si>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</si>
  <si>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</si>
  <si>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</si>
  <si>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</si>
  <si>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</si>
  <si>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</si>
  <si>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</si>
  <si>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</si>
  <si>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</si>
  <si>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</si>
  <si>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</si>
  <si>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</si>
  <si>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</si>
  <si>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</si>
  <si>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</si>
  <si>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</si>
  <si>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</si>
  <si>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</si>
  <si>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</si>
  <si>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</si>
  <si>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</si>
  <si>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</si>
  <si>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</si>
  <si>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</si>
  <si>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</si>
  <si>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</si>
  <si>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</si>
  <si>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</si>
  <si>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</si>
  <si>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</si>
  <si>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</si>
  <si>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</si>
  <si>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</si>
  <si>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</si>
  <si>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</si>
  <si>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</si>
  <si>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</si>
  <si>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</si>
  <si>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</si>
  <si>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</si>
  <si>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</si>
  <si>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</si>
  <si>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</si>
  <si>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</si>
  <si>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</si>
  <si>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</si>
  <si>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</si>
  <si>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</si>
  <si>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</si>
  <si>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</si>
  <si>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</si>
  <si>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</si>
  <si>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</si>
  <si>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</si>
  <si>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</si>
  <si>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</si>
  <si>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</si>
  <si>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</si>
  <si>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</si>
  <si>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</si>
  <si>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</si>
  <si>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</si>
  <si>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</si>
  <si>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</si>
  <si>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</si>
  <si>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</si>
  <si>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</si>
  <si>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</si>
  <si>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</si>
  <si>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</si>
  <si>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</si>
  <si>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</si>
  <si>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</si>
  <si>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</si>
  <si>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</si>
  <si>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</si>
  <si>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</si>
  <si>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</si>
  <si>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</si>
  <si>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</si>
  <si>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</si>
  <si>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</si>
  <si>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</si>
  <si>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</si>
  <si>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</si>
  <si>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</si>
  <si>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</si>
  <si>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</si>
  <si>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</si>
  <si>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</si>
  <si>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</si>
  <si>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</si>
  <si>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</si>
  <si>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</si>
  <si>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</si>
  <si>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</si>
  <si>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</si>
  <si>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</si>
  <si>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</si>
  <si>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</si>
  <si>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</si>
  <si>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</si>
  <si>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</si>
  <si>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</si>
  <si>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</si>
  <si>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</si>
  <si>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</si>
  <si>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</si>
  <si>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</si>
  <si>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</si>
  <si>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</si>
  <si>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</si>
  <si>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</si>
  <si>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</si>
  <si>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</si>
  <si>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</si>
  <si>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</si>
  <si>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</si>
  <si>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</si>
  <si>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</si>
  <si>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</si>
  <si>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</si>
  <si>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</si>
  <si>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</si>
  <si>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</si>
  <si>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</si>
  <si>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</si>
  <si>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</si>
  <si>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</si>
  <si>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</si>
  <si>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</si>
  <si>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</si>
  <si>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</si>
  <si>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</si>
  <si>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</si>
  <si>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</si>
  <si>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</si>
  <si>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</si>
  <si>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</si>
  <si>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</si>
  <si>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</si>
  <si>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</si>
  <si>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</si>
  <si>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</si>
  <si>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</si>
  <si>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</si>
  <si>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</si>
  <si>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</si>
  <si>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</si>
  <si>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</si>
  <si>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</si>
  <si>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</si>
  <si>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</si>
  <si>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</si>
  <si>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</si>
  <si>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</si>
  <si>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</si>
  <si>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</si>
  <si>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</si>
  <si>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</si>
  <si>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</si>
  <si>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</si>
  <si>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</si>
  <si>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</si>
  <si>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</si>
  <si>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</si>
  <si>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</si>
  <si>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</si>
  <si>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</si>
  <si>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</si>
  <si>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</si>
  <si>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</si>
  <si>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</si>
  <si>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</si>
  <si>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</si>
  <si>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</si>
  <si>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</si>
  <si>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</si>
  <si>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</si>
  <si>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</si>
  <si>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</si>
  <si>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</si>
  <si>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</si>
  <si>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</si>
  <si>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</si>
  <si>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</si>
  <si>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</si>
  <si>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</si>
  <si>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</si>
  <si>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</si>
  <si>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</si>
  <si>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</si>
  <si>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</si>
  <si>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</si>
  <si>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</si>
  <si>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</si>
  <si>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</si>
  <si>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</si>
  <si>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</si>
  <si>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</si>
  <si>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</si>
  <si>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</si>
  <si>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</si>
  <si>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</si>
  <si>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</si>
  <si>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</si>
  <si>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</si>
  <si>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</si>
  <si>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</si>
  <si>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</si>
  <si>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</si>
  <si>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</si>
  <si>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</si>
  <si>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</si>
  <si>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</si>
  <si>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</si>
  <si>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</si>
  <si>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</si>
  <si>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</si>
  <si>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</si>
  <si>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</si>
  <si>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</si>
  <si>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</si>
  <si>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</si>
  <si>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</si>
  <si>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</si>
  <si>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</si>
  <si>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</si>
  <si>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</si>
  <si>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</si>
  <si>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</si>
  <si>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</si>
  <si>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</si>
  <si>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</si>
  <si>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</si>
  <si>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</si>
  <si>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</si>
  <si>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</si>
  <si>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</si>
  <si>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</si>
  <si>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</si>
  <si>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</si>
  <si>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</si>
  <si>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</si>
  <si>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</si>
  <si>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</si>
  <si>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</si>
  <si>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</si>
  <si>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</si>
  <si>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</si>
  <si>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</si>
  <si>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</si>
  <si>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</si>
  <si>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</si>
  <si>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</si>
  <si>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</si>
  <si>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</si>
  <si>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</si>
  <si>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</si>
  <si>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</si>
  <si>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</si>
  <si>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</si>
  <si>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</si>
  <si>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</si>
  <si>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</si>
  <si>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</si>
  <si>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</si>
  <si>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</si>
  <si>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</si>
  <si>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</si>
  <si>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</si>
  <si>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</si>
  <si>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</si>
  <si>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</si>
  <si>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</si>
  <si>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</si>
  <si>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</si>
  <si>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</si>
  <si>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</si>
  <si>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</si>
  <si>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</si>
  <si>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</si>
  <si>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</si>
  <si>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</si>
  <si>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</si>
  <si>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</si>
  <si>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</si>
  <si>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</si>
  <si>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</si>
  <si>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</si>
  <si>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</si>
  <si>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</si>
  <si>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</si>
  <si>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</si>
  <si>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</si>
  <si>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</si>
  <si>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</si>
  <si>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</si>
  <si>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</si>
  <si>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</si>
  <si>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</si>
  <si>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</si>
  <si>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</si>
  <si>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</si>
  <si>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</si>
  <si>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</si>
  <si>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</si>
  <si>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</si>
  <si>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</si>
  <si>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</si>
  <si>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</si>
  <si>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</si>
  <si>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</si>
  <si>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</si>
  <si>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</si>
  <si>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</si>
  <si>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</si>
  <si>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</si>
  <si>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</si>
  <si>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</si>
  <si>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</si>
  <si>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</si>
  <si>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</si>
  <si>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</si>
  <si>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</si>
  <si>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</si>
  <si>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</si>
  <si>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</si>
  <si>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</si>
  <si>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</si>
  <si>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</si>
  <si>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</si>
  <si>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</si>
  <si>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</si>
  <si>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</si>
  <si>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</si>
  <si>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</si>
  <si>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</si>
  <si>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</si>
  <si>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</si>
  <si>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</si>
  <si>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</si>
  <si>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</si>
  <si>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</si>
  <si>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</si>
  <si>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</si>
  <si>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</si>
  <si>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</si>
  <si>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</si>
  <si>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</si>
  <si>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</si>
  <si>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</si>
  <si>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</si>
  <si>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</si>
  <si>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</si>
  <si>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</si>
  <si>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</si>
  <si>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</si>
  <si>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</si>
  <si>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</si>
  <si>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</si>
  <si>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</si>
  <si>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</si>
  <si>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</si>
  <si>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</si>
  <si>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</si>
  <si>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</si>
  <si>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</si>
  <si>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</si>
  <si>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</si>
  <si>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</si>
  <si>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</si>
  <si>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</si>
  <si>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</si>
  <si>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</si>
  <si>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</si>
  <si>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</si>
  <si>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</si>
  <si>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</si>
  <si>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</si>
  <si>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</si>
  <si>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</si>
  <si>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</si>
  <si>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</si>
  <si>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</si>
  <si>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</si>
  <si>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</si>
  <si>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</si>
  <si>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</si>
  <si>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</si>
  <si>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</si>
  <si>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</si>
  <si>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</si>
  <si>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</si>
  <si>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</si>
  <si>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</si>
  <si>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</si>
  <si>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</si>
  <si>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</si>
  <si>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</si>
  <si>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</si>
  <si>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</si>
  <si>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</si>
  <si>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</si>
  <si>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</si>
  <si>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</si>
  <si>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</si>
  <si>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</si>
  <si>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</si>
  <si>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</si>
  <si>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</si>
  <si>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</si>
  <si>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</si>
  <si>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</si>
  <si>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</si>
  <si>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</si>
  <si>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</si>
  <si>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</si>
  <si>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</si>
  <si>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</si>
  <si>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</si>
  <si>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</si>
  <si>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</si>
  <si>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</si>
  <si>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</si>
  <si>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</si>
  <si>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</si>
  <si>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</si>
  <si>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</si>
  <si>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</si>
  <si>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</si>
  <si>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</si>
  <si>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</si>
  <si>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</si>
  <si>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</si>
  <si>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</si>
  <si>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</si>
  <si>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</si>
  <si>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</si>
  <si>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</si>
  <si>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</si>
  <si>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</si>
  <si>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</si>
  <si>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</si>
  <si>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</si>
  <si>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</si>
  <si>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</si>
  <si>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</si>
  <si>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</si>
  <si>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</si>
  <si>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</si>
  <si>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</si>
  <si>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</si>
  <si>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</si>
  <si>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</si>
  <si>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</si>
  <si>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</si>
  <si>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</si>
  <si>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</si>
  <si>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</si>
  <si>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</si>
  <si>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</si>
  <si>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</si>
  <si>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</si>
  <si>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</si>
  <si>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</si>
  <si>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</si>
  <si>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</si>
  <si>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</si>
  <si>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</si>
  <si>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</si>
  <si>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</si>
  <si>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</si>
  <si>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</si>
  <si>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</si>
  <si>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</si>
  <si>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</si>
  <si>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</si>
  <si>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</si>
  <si>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</si>
  <si>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</si>
  <si>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</si>
  <si>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</si>
  <si>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</si>
  <si>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</si>
  <si>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</si>
  <si>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</si>
  <si>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</si>
  <si>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</si>
  <si>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</si>
  <si>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</si>
  <si>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</si>
  <si>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</si>
  <si>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</si>
  <si>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</si>
  <si>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</si>
  <si>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</si>
  <si>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</si>
  <si>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</si>
  <si>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</si>
  <si>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</si>
  <si>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</si>
  <si>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</si>
  <si>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</si>
  <si>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</si>
  <si>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</si>
  <si>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</si>
  <si>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</si>
  <si>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</si>
  <si>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</si>
  <si>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</si>
  <si>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</si>
  <si>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</si>
  <si>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</si>
  <si>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</si>
  <si>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</si>
  <si>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</si>
  <si>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</si>
  <si>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</si>
  <si>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</si>
  <si>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</si>
  <si>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</si>
  <si>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</si>
  <si>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</si>
  <si>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</si>
  <si>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</si>
  <si>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</si>
  <si>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</si>
  <si>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</si>
  <si>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</si>
  <si>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</si>
  <si>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</si>
  <si>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</si>
  <si>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</si>
  <si>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</si>
  <si>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</si>
  <si>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</si>
  <si>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</si>
  <si>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</si>
  <si>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</si>
  <si>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</si>
  <si>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</si>
  <si>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</si>
  <si>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</si>
  <si>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</si>
  <si>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</si>
  <si>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</si>
  <si>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</si>
  <si>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</si>
  <si>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</si>
  <si>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</si>
  <si>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</si>
  <si>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</si>
  <si>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</si>
  <si>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</si>
  <si>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</si>
  <si>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</si>
  <si>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</si>
  <si>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</si>
  <si>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</si>
  <si>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</si>
  <si>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</si>
  <si>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</si>
  <si>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</si>
  <si>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</si>
  <si>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</si>
  <si>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</si>
  <si>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</si>
  <si>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</si>
  <si>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</si>
  <si>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</si>
  <si>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</si>
  <si>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</si>
  <si>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</si>
  <si>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</si>
  <si>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</si>
  <si>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</si>
  <si>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</si>
  <si>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</si>
  <si>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</si>
  <si>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</si>
  <si>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</si>
  <si>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</si>
  <si>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</si>
  <si>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</si>
  <si>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</si>
  <si>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</si>
  <si>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</si>
  <si>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</si>
  <si>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</si>
  <si>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</si>
  <si>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</si>
  <si>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</si>
  <si>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</si>
  <si>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</si>
  <si>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</si>
  <si>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</si>
  <si>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</si>
  <si>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</si>
  <si>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</si>
  <si>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</si>
  <si>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</si>
  <si>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</si>
  <si>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</si>
  <si>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</si>
  <si>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</si>
  <si>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</si>
  <si>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</si>
  <si>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</si>
  <si>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</si>
  <si>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</si>
  <si>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</si>
  <si>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</si>
  <si>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</si>
  <si>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</si>
  <si>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</si>
  <si>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</si>
  <si>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</si>
  <si>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</si>
  <si>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</si>
  <si>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</si>
  <si>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</si>
  <si>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</si>
  <si>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</si>
  <si>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</si>
  <si>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</si>
  <si>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</si>
  <si>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</si>
  <si>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</si>
  <si>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</si>
  <si>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</si>
  <si>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</si>
  <si>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</si>
  <si>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</si>
  <si>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</si>
  <si>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</si>
  <si>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</si>
  <si>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</si>
  <si>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</si>
  <si>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</si>
  <si>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</si>
  <si>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</si>
  <si>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</si>
  <si>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</si>
  <si>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</si>
  <si>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</si>
  <si>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</si>
  <si>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</si>
  <si>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</si>
  <si>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</si>
  <si>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</si>
  <si>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</si>
  <si>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</si>
  <si>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</si>
  <si>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</si>
  <si>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</si>
  <si>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</si>
  <si>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</si>
  <si>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</si>
  <si>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</si>
  <si>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</si>
  <si>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</si>
  <si>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</si>
  <si>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</si>
  <si>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</si>
  <si>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</si>
  <si>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</si>
  <si>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</si>
  <si>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</si>
  <si>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</si>
  <si>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</si>
  <si>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</si>
  <si>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</si>
  <si>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</si>
  <si>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</si>
  <si>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</si>
  <si>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</si>
  <si>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</si>
  <si>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</si>
  <si>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</si>
  <si>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</si>
  <si>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</si>
  <si>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</si>
  <si>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</si>
  <si>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</si>
  <si>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</si>
  <si>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</si>
  <si>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</si>
  <si>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</si>
  <si>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</si>
  <si>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</si>
  <si>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</si>
  <si>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</si>
  <si>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</si>
  <si>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</si>
  <si>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</si>
  <si>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</si>
  <si>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</si>
  <si>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</si>
  <si>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</si>
  <si>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</si>
  <si>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</si>
  <si>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</si>
  <si>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</si>
  <si>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</si>
  <si>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</si>
  <si>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</si>
  <si>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</si>
  <si>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</si>
  <si>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</si>
  <si>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</si>
  <si>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</si>
  <si>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</si>
  <si>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</si>
  <si>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</si>
  <si>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</si>
  <si>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</si>
  <si>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</si>
  <si>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</si>
  <si>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</si>
  <si>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</si>
  <si>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</si>
  <si>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</si>
  <si>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</si>
  <si>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</si>
  <si>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</si>
  <si>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</si>
  <si>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</si>
  <si>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</si>
  <si>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</si>
  <si>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</si>
  <si>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</si>
  <si>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</si>
  <si>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</si>
  <si>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</si>
  <si>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</si>
  <si>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</si>
  <si>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</si>
  <si>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</si>
  <si>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</si>
  <si>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</si>
  <si>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</si>
  <si>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</si>
  <si>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</si>
  <si>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</si>
  <si>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</si>
  <si>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</si>
  <si>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</si>
  <si>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</si>
  <si>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</si>
  <si>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</si>
  <si>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</si>
  <si>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</si>
  <si>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</si>
  <si>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</si>
  <si>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</si>
  <si>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</si>
  <si>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</si>
  <si>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</si>
  <si>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</si>
  <si>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</si>
  <si>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</si>
  <si>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</si>
  <si>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</si>
  <si>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</si>
  <si>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</si>
  <si>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</si>
  <si>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</si>
  <si>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</si>
  <si>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</si>
  <si>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</si>
  <si>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</si>
  <si>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</si>
  <si>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</si>
  <si>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</si>
  <si>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</si>
  <si>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</si>
  <si>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</si>
  <si>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</si>
  <si>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</si>
  <si>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</si>
  <si>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</si>
  <si>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</si>
  <si>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</si>
  <si>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</si>
  <si>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</si>
  <si>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</si>
  <si>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</si>
  <si>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</si>
  <si>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</si>
  <si>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</si>
  <si>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</si>
  <si>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</si>
  <si>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</si>
  <si>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</si>
  <si>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</si>
  <si>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</si>
  <si>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</si>
  <si>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</si>
  <si>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</si>
  <si>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</si>
  <si>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</si>
  <si>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</si>
  <si>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</si>
  <si>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</si>
  <si>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</si>
  <si>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</si>
  <si>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</si>
  <si>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</si>
  <si>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</si>
  <si>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</si>
  <si>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</si>
  <si>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</si>
  <si>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</si>
  <si>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</si>
  <si>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</si>
  <si>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</si>
  <si>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</si>
  <si>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</si>
  <si>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</si>
  <si>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</si>
  <si>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</si>
  <si>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</si>
  <si>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</si>
  <si>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</si>
  <si>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</si>
  <si>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</si>
  <si>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</si>
  <si>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</si>
  <si>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</si>
  <si>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</si>
  <si>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</si>
  <si>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</si>
  <si>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</si>
  <si>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</si>
  <si>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</si>
  <si>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</si>
  <si>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</si>
  <si>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</si>
  <si>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</si>
  <si>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</si>
  <si>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</si>
  <si>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</si>
  <si>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</si>
  <si>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</si>
  <si>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</si>
  <si>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</si>
  <si>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</si>
  <si>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</si>
  <si>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</si>
  <si>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</si>
  <si>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</si>
  <si>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</si>
  <si>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</si>
  <si>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</si>
  <si>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</si>
  <si>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</si>
  <si>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</si>
  <si>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</si>
  <si>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</si>
  <si>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</si>
  <si>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</si>
  <si>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</si>
  <si>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</si>
  <si>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</si>
  <si>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</si>
  <si>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</si>
  <si>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</si>
  <si>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</si>
  <si>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</si>
  <si>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</si>
  <si>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</si>
  <si>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</si>
  <si>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</si>
  <si>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</si>
  <si>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</si>
  <si>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</si>
  <si>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</si>
  <si>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</si>
  <si>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</si>
  <si>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</si>
  <si>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</si>
  <si>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</si>
  <si>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</si>
  <si>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</si>
  <si>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</si>
  <si>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</si>
  <si>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</si>
  <si>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</si>
  <si>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</si>
  <si>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</si>
  <si>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</si>
  <si>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</si>
  <si>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</si>
  <si>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</si>
  <si>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</si>
  <si>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</si>
  <si>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</si>
  <si>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</si>
  <si>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</si>
  <si>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</si>
  <si>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</si>
  <si>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</si>
  <si>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</si>
  <si>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</si>
  <si>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</si>
  <si>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</si>
  <si>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</si>
  <si>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</si>
  <si>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</si>
  <si>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</si>
  <si>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</si>
  <si>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</si>
  <si>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</si>
  <si>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</si>
  <si>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</si>
  <si>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</si>
  <si>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</si>
  <si>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</si>
  <si>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</si>
  <si>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</si>
  <si>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</si>
  <si>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</si>
  <si>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</si>
  <si>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</si>
  <si>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</si>
  <si>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</si>
  <si>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</si>
  <si>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</si>
  <si>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</si>
  <si>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</si>
  <si>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</si>
  <si>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</si>
  <si>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</si>
  <si>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</si>
  <si>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</si>
  <si>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</si>
  <si>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</si>
  <si>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</si>
  <si>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</si>
  <si>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</si>
  <si>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</si>
  <si>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</si>
  <si>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</si>
  <si>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</si>
  <si>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</si>
  <si>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</si>
  <si>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</si>
  <si>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</si>
  <si>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</si>
  <si>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</si>
  <si>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</si>
  <si>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</si>
  <si>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</si>
  <si>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</si>
  <si>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</si>
  <si>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</si>
  <si>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</si>
  <si>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</si>
  <si>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</si>
  <si>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</si>
  <si>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</si>
  <si>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</si>
  <si>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</si>
  <si>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</si>
  <si>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</si>
  <si>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</si>
  <si>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</si>
  <si>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</si>
  <si>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</si>
  <si>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</si>
  <si>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</si>
  <si>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</si>
  <si>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</si>
  <si>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</si>
  <si>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</si>
  <si>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</si>
  <si>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</si>
  <si>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</si>
  <si>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</si>
  <si>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</si>
  <si>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</si>
  <si>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</si>
  <si>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</si>
  <si>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</si>
  <si>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</si>
  <si>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</si>
  <si>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</si>
  <si>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</si>
  <si>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</si>
  <si>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</si>
  <si>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</si>
  <si>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</si>
  <si>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</si>
  <si>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</si>
  <si>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</si>
  <si>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</si>
  <si>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</si>
  <si>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</si>
  <si>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</si>
  <si>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</si>
  <si>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</si>
  <si>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</si>
  <si>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</si>
  <si>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</si>
  <si>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</si>
  <si>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</si>
  <si>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</si>
  <si>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</si>
  <si>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</si>
  <si>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</si>
  <si>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</si>
  <si>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</si>
  <si>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</si>
  <si>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</si>
  <si>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</si>
  <si>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</si>
  <si>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</si>
  <si>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</si>
  <si>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</si>
  <si>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</si>
  <si>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</si>
  <si>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</si>
  <si>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</si>
  <si>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</si>
  <si>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</si>
  <si>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</si>
  <si>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</si>
  <si>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</si>
  <si>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</si>
  <si>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</si>
  <si>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</si>
  <si>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</si>
  <si>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</si>
  <si>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</si>
  <si>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</si>
  <si>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</si>
  <si>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</si>
  <si>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</si>
  <si>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</si>
  <si>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</si>
  <si>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</si>
  <si>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</si>
  <si>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</si>
  <si>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</si>
  <si>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</si>
  <si>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</si>
  <si>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</si>
  <si>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</si>
  <si>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</si>
  <si>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</si>
  <si>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</si>
  <si>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</si>
  <si>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</si>
  <si>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</si>
  <si>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</si>
  <si>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</si>
  <si>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</si>
  <si>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</si>
  <si>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</si>
  <si>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</si>
  <si>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</si>
  <si>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</si>
  <si>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</si>
  <si>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</si>
  <si>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</si>
  <si>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</si>
  <si>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</si>
  <si>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</si>
  <si>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</si>
  <si>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</si>
  <si>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</si>
  <si>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</si>
  <si>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</si>
  <si>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</si>
  <si>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</si>
  <si>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</si>
  <si>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</si>
  <si>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</si>
  <si>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</si>
  <si>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</si>
  <si>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</si>
  <si>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</si>
  <si>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</si>
  <si>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</si>
  <si>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</si>
  <si>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</si>
  <si>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</si>
  <si>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</si>
  <si>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</si>
  <si>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</si>
  <si>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</si>
  <si>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</si>
  <si>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</si>
  <si>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</si>
  <si>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</si>
  <si>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</si>
  <si>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</si>
  <si>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</si>
  <si>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</si>
  <si>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</si>
  <si>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</si>
  <si>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</si>
  <si>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</si>
  <si>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</si>
  <si>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</si>
  <si>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</si>
  <si>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</si>
  <si>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</si>
  <si>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</si>
  <si>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</si>
  <si>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</si>
  <si>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</si>
  <si>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</si>
  <si>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</si>
  <si>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</si>
  <si>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</si>
  <si>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</si>
  <si>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</si>
  <si>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</si>
  <si>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</si>
  <si>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</si>
  <si>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</si>
  <si>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</si>
  <si>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</si>
  <si>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</si>
  <si>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</si>
  <si>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</si>
  <si>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</si>
  <si>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</si>
  <si>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</si>
  <si>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</si>
  <si>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</si>
  <si>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</si>
  <si>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</si>
  <si>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</si>
  <si>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</si>
  <si>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</si>
  <si>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</si>
  <si>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</si>
  <si>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</si>
  <si>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</si>
  <si>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</si>
  <si>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</si>
  <si>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</si>
  <si>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</si>
  <si>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</si>
  <si>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</si>
  <si>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</si>
  <si>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</si>
  <si>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</si>
  <si>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</si>
  <si>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</si>
  <si>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</si>
  <si>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</si>
  <si>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</si>
  <si>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</si>
  <si>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</si>
  <si>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</si>
  <si>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</si>
  <si>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</si>
  <si>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</si>
  <si>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</si>
  <si>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</si>
  <si>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</si>
  <si>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</si>
  <si>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</si>
  <si>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</si>
  <si>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</si>
  <si>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</si>
  <si>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</si>
  <si>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</si>
  <si>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</si>
  <si>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</si>
  <si>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</si>
  <si>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</si>
  <si>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</si>
  <si>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</si>
  <si>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</si>
  <si>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</si>
  <si>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</si>
  <si>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</si>
  <si>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</si>
  <si>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</si>
  <si>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</si>
  <si>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</si>
  <si>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</si>
  <si>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</si>
  <si>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</si>
  <si>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</si>
  <si>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</si>
  <si>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</si>
  <si>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</si>
  <si>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</si>
  <si>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</si>
  <si>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</si>
  <si>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</si>
  <si>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</si>
  <si>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</si>
  <si>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</si>
  <si>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</si>
  <si>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</si>
  <si>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</si>
  <si>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</si>
  <si>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</si>
  <si>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</si>
  <si>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</si>
  <si>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</si>
  <si>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</si>
  <si>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</si>
  <si>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</si>
  <si>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</si>
  <si>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</si>
  <si>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</si>
  <si>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</si>
  <si>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</si>
  <si>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</si>
  <si>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</si>
  <si>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</si>
  <si>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</si>
  <si>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</si>
  <si>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</si>
  <si>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</si>
  <si>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</si>
  <si>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</si>
  <si>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</si>
  <si>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</si>
  <si>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</si>
  <si>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</si>
  <si>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</si>
  <si>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</si>
  <si>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</si>
  <si>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</si>
  <si>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</si>
  <si>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</si>
  <si>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</si>
  <si>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</si>
  <si>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</si>
  <si>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</si>
  <si>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</si>
  <si>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</si>
  <si>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</si>
  <si>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</si>
  <si>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</si>
  <si>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</si>
  <si>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</si>
  <si>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</si>
  <si>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</si>
  <si>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</si>
  <si>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</si>
  <si>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</si>
  <si>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</si>
  <si>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</si>
  <si>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</si>
  <si>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</si>
  <si>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</si>
  <si>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</si>
  <si>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</si>
  <si>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</si>
  <si>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</si>
  <si>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</si>
  <si>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</si>
  <si>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</si>
  <si>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</si>
  <si>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</si>
  <si>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</si>
  <si>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</si>
  <si>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</si>
  <si>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</si>
  <si>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</si>
  <si>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</si>
  <si>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</si>
  <si>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</si>
  <si>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</si>
  <si>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</si>
  <si>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</si>
  <si>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</si>
  <si>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</si>
  <si>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</si>
  <si>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</si>
  <si>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</si>
  <si>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</si>
  <si>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</si>
  <si>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</si>
  <si>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</si>
  <si>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</si>
  <si>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</si>
  <si>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</si>
  <si>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</si>
  <si>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</si>
  <si>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</si>
  <si>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</si>
  <si>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</si>
  <si>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</si>
  <si>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</si>
  <si>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</si>
  <si>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</si>
  <si>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</si>
  <si>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</si>
  <si>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</si>
  <si>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</si>
  <si>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</si>
  <si>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</si>
  <si>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</si>
  <si>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</si>
  <si>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</si>
  <si>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</si>
  <si>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</si>
  <si>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</si>
  <si>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</si>
  <si>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</si>
  <si>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</si>
  <si>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</si>
  <si>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</si>
  <si>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</si>
  <si>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</si>
  <si>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</si>
  <si>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</si>
  <si>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</si>
  <si>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</si>
  <si>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</si>
  <si>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</si>
  <si>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</si>
  <si>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</si>
  <si>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</si>
  <si>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</si>
  <si>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</si>
  <si>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</si>
  <si>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</si>
  <si>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</si>
  <si>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</si>
  <si>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</si>
  <si>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</si>
  <si>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</si>
  <si>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</si>
  <si>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</si>
  <si>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</si>
  <si>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</si>
  <si>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</si>
  <si>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</si>
  <si>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</si>
  <si>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</si>
  <si>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</si>
  <si>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</si>
  <si>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</si>
  <si>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</si>
  <si>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</si>
  <si>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</si>
  <si>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</si>
  <si>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</si>
  <si>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</si>
  <si>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</si>
  <si>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</si>
  <si>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</si>
  <si>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</si>
  <si>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</si>
  <si>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</si>
  <si>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</si>
  <si>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</si>
  <si>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</si>
  <si>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</si>
  <si>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</si>
  <si>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</si>
  <si>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</si>
  <si>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</si>
  <si>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</si>
  <si>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</si>
  <si>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</si>
  <si>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</si>
  <si>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</si>
  <si>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</si>
  <si>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</si>
  <si>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</si>
  <si>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</si>
  <si>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</si>
  <si>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</si>
  <si>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</si>
  <si>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</si>
  <si>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</si>
  <si>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</si>
  <si>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</si>
  <si>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</si>
  <si>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</si>
  <si>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</si>
  <si>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</si>
  <si>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</si>
  <si>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</si>
  <si>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</si>
  <si>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</si>
  <si>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</si>
  <si>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</si>
  <si>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</si>
  <si>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</si>
  <si>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</si>
  <si>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</si>
  <si>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</si>
  <si>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</si>
  <si>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</si>
  <si>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</si>
  <si>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</si>
  <si>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</si>
  <si>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</si>
  <si>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</si>
  <si>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</si>
  <si>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</si>
  <si>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</si>
  <si>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</si>
  <si>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</si>
  <si>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</si>
  <si>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</si>
  <si>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</si>
  <si>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</si>
  <si>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</si>
  <si>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</si>
  <si>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</si>
  <si>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</si>
  <si>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</si>
  <si>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</si>
  <si>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</si>
  <si>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</si>
  <si>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</si>
  <si>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</si>
  <si>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</si>
  <si>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</si>
  <si>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</si>
  <si>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</si>
  <si>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</si>
  <si>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</si>
  <si>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</si>
  <si>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</si>
  <si>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</si>
  <si>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</si>
  <si>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</si>
  <si>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</si>
  <si>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</si>
  <si>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</si>
  <si>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</si>
  <si>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</si>
  <si>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</si>
  <si>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</si>
  <si>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</si>
  <si>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</si>
  <si>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</si>
  <si>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</si>
  <si>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</si>
  <si>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</si>
  <si>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</si>
  <si>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</si>
  <si>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</si>
  <si>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</si>
  <si>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</si>
  <si>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</si>
  <si>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</si>
  <si>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</si>
  <si>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</si>
  <si>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</si>
  <si>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</si>
  <si>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</si>
  <si>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</si>
  <si>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</si>
  <si>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</si>
  <si>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</si>
  <si>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</si>
  <si>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</si>
  <si>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</si>
  <si>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</si>
  <si>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</si>
  <si>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</si>
  <si>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</si>
  <si>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</si>
  <si>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</si>
  <si>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</si>
  <si>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</si>
  <si>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</si>
  <si>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</si>
  <si>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</si>
  <si>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</si>
  <si>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</si>
  <si>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</si>
  <si>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</si>
  <si>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</si>
  <si>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</si>
  <si>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</si>
  <si>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</si>
  <si>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</si>
  <si>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</si>
  <si>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</si>
  <si>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</si>
  <si>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</si>
  <si>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</si>
  <si>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</si>
  <si>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</si>
  <si>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</si>
  <si>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</si>
  <si>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</si>
  <si>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</si>
  <si>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</si>
  <si>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</si>
  <si>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</si>
  <si>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</si>
  <si>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</si>
  <si>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</si>
  <si>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</si>
  <si>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</si>
  <si>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</si>
  <si>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</si>
  <si>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</si>
  <si>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</si>
  <si>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</si>
  <si>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</si>
  <si>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</si>
  <si>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</si>
  <si>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</si>
  <si>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</si>
  <si>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</si>
  <si>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</si>
  <si>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</si>
  <si>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</si>
  <si>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</si>
  <si>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</si>
  <si>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</si>
  <si>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</si>
  <si>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</si>
  <si>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</si>
  <si>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</si>
  <si>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</si>
  <si>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</si>
  <si>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</si>
  <si>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</si>
  <si>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</si>
  <si>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</si>
  <si>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</si>
  <si>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</si>
  <si>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</si>
  <si>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</si>
  <si>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</si>
  <si>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</si>
  <si>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</si>
  <si>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</si>
  <si>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</si>
  <si>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</si>
  <si>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</si>
  <si>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</si>
  <si>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</si>
  <si>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</si>
  <si>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</si>
  <si>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</si>
  <si>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</si>
  <si>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</si>
  <si>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</si>
  <si>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</si>
  <si>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</si>
  <si>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</si>
  <si>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</si>
  <si>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</si>
  <si>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</si>
  <si>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</si>
  <si>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</si>
  <si>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</si>
  <si>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</si>
  <si>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</si>
  <si>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</si>
  <si>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</si>
  <si>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</si>
  <si>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</si>
  <si>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</si>
  <si>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</si>
  <si>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</si>
  <si>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</si>
  <si>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</si>
  <si>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</si>
  <si>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</si>
  <si>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</si>
  <si>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</si>
  <si>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</si>
  <si>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</si>
  <si>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</si>
  <si>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</si>
  <si>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</si>
  <si>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</si>
  <si>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</si>
  <si>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</si>
  <si>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</si>
  <si>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</si>
  <si>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</si>
  <si>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</si>
  <si>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</si>
  <si>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</si>
  <si>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</si>
  <si>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</si>
  <si>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</si>
  <si>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</si>
  <si>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</si>
  <si>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</si>
  <si>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</si>
  <si>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</si>
  <si>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</si>
  <si>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</si>
  <si>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</si>
  <si>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</si>
  <si>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</si>
  <si>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</si>
  <si>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</si>
  <si>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</si>
  <si>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</si>
  <si>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</si>
  <si>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</si>
  <si>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</si>
  <si>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</si>
  <si>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</si>
  <si>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</si>
  <si>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</si>
  <si>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</si>
  <si>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</si>
  <si>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</si>
  <si>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</si>
  <si>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</si>
  <si>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</si>
  <si>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</si>
  <si>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</si>
  <si>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</si>
  <si>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</si>
  <si>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</si>
  <si>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</si>
  <si>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</si>
  <si>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</si>
  <si>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</si>
  <si>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</si>
  <si>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</si>
  <si>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</si>
  <si>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</si>
  <si>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</si>
  <si>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</si>
  <si>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</si>
  <si>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</si>
  <si>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</si>
  <si>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</si>
  <si>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</si>
  <si>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</si>
  <si>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</si>
  <si>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</si>
  <si>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</si>
  <si>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</si>
  <si>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</si>
  <si>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</si>
  <si>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</si>
  <si>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</si>
  <si>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</si>
  <si>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</si>
  <si>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</si>
  <si>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</si>
  <si>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</si>
  <si>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</si>
  <si>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</si>
  <si>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</si>
  <si>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</si>
  <si>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</si>
  <si>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</si>
  <si>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</si>
  <si>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</si>
  <si>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</si>
  <si>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</si>
  <si>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</si>
  <si>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</si>
  <si>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</si>
  <si>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</si>
  <si>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</si>
  <si>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</si>
  <si>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</si>
  <si>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</si>
  <si>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</si>
  <si>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</si>
  <si>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</si>
  <si>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</si>
  <si>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</si>
  <si>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</si>
  <si>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</si>
  <si>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</si>
  <si>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</si>
  <si>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</si>
  <si>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</si>
  <si>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</si>
  <si>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</si>
  <si>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</si>
  <si>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</si>
  <si>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</si>
  <si>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</si>
  <si>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</si>
  <si>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</si>
  <si>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</si>
  <si>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</si>
  <si>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</si>
  <si>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</si>
  <si>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</si>
  <si>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</si>
  <si>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</si>
  <si>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</si>
  <si>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</si>
  <si>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</si>
  <si>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</si>
  <si>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</si>
  <si>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</si>
  <si>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</si>
  <si>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</si>
  <si>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</si>
  <si>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</si>
  <si>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</si>
  <si>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</si>
  <si>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</si>
  <si>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</si>
  <si>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</si>
  <si>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</si>
  <si>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</si>
  <si>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</si>
  <si>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</si>
  <si>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</si>
  <si>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</si>
  <si>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</si>
  <si>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</si>
  <si>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</si>
  <si>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</si>
  <si>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</si>
  <si>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</si>
  <si>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</si>
  <si>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</si>
  <si>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</si>
  <si>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</si>
  <si>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</si>
  <si>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</si>
  <si>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</si>
  <si>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</si>
  <si>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</si>
  <si>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</si>
  <si>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</si>
  <si>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</si>
  <si>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</si>
  <si>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</si>
  <si>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</si>
  <si>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</si>
  <si>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</si>
  <si>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</si>
  <si>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</si>
  <si>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</si>
  <si>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</si>
  <si>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</si>
  <si>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</si>
  <si>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</si>
  <si>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</si>
  <si>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</si>
  <si>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</si>
  <si>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</si>
  <si>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</si>
  <si>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</si>
  <si>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</si>
  <si>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</si>
  <si>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</si>
  <si>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</si>
  <si>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</si>
  <si>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</si>
  <si>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</si>
  <si>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</si>
  <si>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</si>
  <si>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</si>
  <si>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</si>
  <si>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</si>
  <si>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</si>
  <si>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</si>
  <si>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</si>
  <si>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</si>
  <si>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</si>
  <si>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</si>
  <si>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</si>
  <si>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</si>
  <si>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</si>
  <si>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</si>
  <si>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</si>
  <si>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</si>
  <si>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</si>
  <si>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</si>
  <si>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</si>
  <si>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</si>
  <si>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</si>
  <si>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</si>
  <si>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</si>
  <si>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</si>
  <si>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</si>
  <si>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</si>
  <si>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</si>
  <si>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</si>
  <si>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</si>
  <si>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</si>
  <si>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</si>
  <si>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</si>
  <si>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</si>
  <si>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</si>
  <si>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</si>
  <si>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</si>
  <si>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</si>
  <si>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</si>
  <si>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</si>
  <si>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</si>
  <si>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</si>
  <si>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</si>
  <si>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</si>
  <si>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</si>
  <si>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</si>
  <si>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</si>
  <si>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</si>
  <si>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</si>
  <si>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</si>
  <si>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</si>
  <si>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</si>
  <si>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</si>
  <si>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</si>
  <si>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</si>
  <si>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</si>
  <si>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</si>
  <si>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</si>
  <si>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</si>
  <si>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</si>
  <si>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</si>
  <si>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</si>
  <si>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</si>
  <si>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</si>
  <si>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</si>
  <si>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</si>
  <si>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</si>
  <si>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</si>
  <si>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</si>
  <si>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</si>
  <si>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</si>
  <si>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</si>
  <si>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</si>
  <si>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</si>
  <si>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</si>
  <si>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</si>
  <si>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</si>
  <si>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</si>
  <si>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</si>
  <si>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</si>
  <si>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</si>
  <si>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</si>
  <si>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</si>
  <si>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</si>
  <si>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</si>
  <si>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</si>
  <si>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</si>
  <si>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</si>
  <si>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</si>
  <si>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</si>
  <si>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</si>
  <si>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</si>
  <si>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</si>
  <si>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</si>
  <si>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</si>
  <si>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</si>
  <si>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</si>
  <si>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</si>
  <si>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</si>
  <si>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</si>
  <si>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</si>
  <si>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</si>
  <si>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</si>
  <si>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</si>
  <si>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</si>
  <si>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</si>
  <si>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</si>
  <si>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</si>
  <si>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</si>
  <si>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</si>
  <si>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</si>
  <si>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</si>
  <si>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</si>
  <si>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</si>
  <si>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</si>
  <si>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</si>
  <si>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</si>
  <si>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</si>
  <si>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</si>
  <si>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</si>
  <si>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</si>
  <si>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</si>
  <si>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</si>
  <si>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</si>
  <si>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</si>
  <si>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</si>
  <si>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</si>
  <si>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</si>
  <si>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</si>
  <si>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</si>
  <si>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</si>
  <si>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</si>
  <si>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</si>
  <si>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</si>
  <si>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</si>
  <si>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</si>
  <si>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</si>
  <si>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</si>
  <si>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</si>
  <si>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</si>
  <si>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</si>
  <si>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</si>
  <si>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</si>
  <si>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</si>
  <si>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</si>
  <si>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</si>
  <si>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</si>
  <si>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</si>
  <si>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</si>
  <si>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</si>
  <si>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</si>
  <si>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</si>
  <si>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</si>
  <si>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</si>
  <si>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</si>
  <si>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</si>
  <si>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</si>
  <si>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</si>
  <si>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</si>
  <si>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</si>
  <si>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</si>
  <si>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</si>
  <si>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</si>
  <si>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</si>
  <si>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</si>
  <si>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</si>
  <si>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</si>
  <si>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</si>
  <si>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</si>
  <si>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</si>
  <si>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</si>
  <si>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</si>
  <si>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</si>
  <si>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</si>
  <si>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</si>
  <si>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</si>
  <si>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</si>
  <si>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</si>
  <si>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</si>
  <si>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</si>
  <si>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</si>
  <si>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</si>
  <si>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</si>
  <si>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</si>
  <si>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</si>
  <si>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</si>
  <si>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</si>
  <si>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</si>
  <si>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</si>
  <si>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</si>
  <si>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</si>
  <si>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</si>
  <si>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</si>
  <si>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</si>
  <si>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</si>
  <si>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</si>
  <si>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</si>
  <si>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</si>
  <si>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</si>
  <si>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</si>
  <si>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</si>
  <si>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</si>
  <si>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</si>
  <si>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</si>
  <si>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</si>
  <si>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</si>
  <si>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</si>
  <si>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</si>
  <si>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</si>
  <si>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</si>
  <si>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</si>
  <si>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</si>
  <si>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</si>
  <si>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</si>
  <si>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</si>
  <si>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</si>
  <si>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</si>
  <si>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</si>
  <si>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</si>
  <si>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</si>
  <si>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</si>
  <si>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</si>
  <si>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</si>
  <si>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</si>
  <si>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</si>
  <si>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</si>
  <si>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</si>
  <si>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</si>
  <si>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</si>
  <si>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</si>
  <si>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</si>
  <si>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</si>
  <si>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</si>
  <si>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</si>
  <si>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</si>
  <si>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</si>
  <si>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</si>
  <si>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</si>
  <si>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</si>
  <si>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</si>
  <si>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</si>
  <si>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</si>
  <si>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</si>
  <si>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</si>
  <si>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</si>
  <si>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</si>
  <si>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</si>
  <si>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</si>
  <si>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</si>
  <si>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</si>
  <si>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</si>
  <si>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</si>
  <si>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</si>
  <si>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</si>
  <si>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</si>
  <si>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</si>
  <si>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</si>
  <si>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</si>
  <si>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</si>
  <si>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</si>
  <si>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</si>
  <si>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</si>
  <si>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</si>
  <si>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</si>
  <si>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</si>
  <si>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</si>
  <si>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</si>
  <si>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</si>
  <si>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</si>
  <si>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</si>
  <si>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</si>
  <si>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</si>
  <si>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</si>
  <si>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</si>
  <si>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</si>
  <si>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</si>
  <si>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</si>
  <si>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</si>
  <si>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</si>
  <si>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</si>
  <si>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</si>
  <si>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</si>
  <si>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</si>
  <si>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</si>
  <si>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</si>
  <si>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</si>
  <si>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</si>
  <si>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</si>
  <si>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</si>
  <si>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</si>
  <si>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</si>
  <si>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</si>
  <si>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</si>
  <si>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</si>
  <si>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</si>
  <si>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</si>
  <si>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</si>
  <si>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</si>
  <si>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</si>
  <si>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</si>
  <si>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</si>
  <si>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</si>
  <si>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</si>
  <si>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</si>
  <si>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</si>
  <si>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</si>
  <si>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</si>
  <si>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</si>
  <si>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</si>
  <si>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</si>
  <si>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</si>
  <si>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</si>
  <si>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</si>
  <si>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</si>
  <si>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</si>
  <si>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</si>
  <si>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</si>
  <si>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</si>
  <si>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</si>
  <si>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</si>
  <si>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</si>
  <si>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</si>
  <si>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</si>
  <si>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</si>
  <si>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</si>
  <si>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</si>
  <si>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</si>
  <si>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</si>
  <si>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</si>
  <si>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</si>
  <si>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</si>
  <si>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</si>
  <si>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</si>
  <si>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</si>
  <si>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</si>
  <si>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</si>
  <si>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</si>
  <si>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</si>
  <si>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</si>
  <si>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</si>
  <si>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</si>
  <si>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</si>
  <si>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</si>
  <si>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</si>
  <si>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</si>
  <si>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</si>
  <si>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</si>
  <si>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</si>
  <si>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</si>
  <si>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</si>
  <si>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</si>
  <si>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</si>
  <si>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</si>
  <si>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</si>
  <si>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</si>
  <si>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</si>
  <si>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</si>
  <si>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</si>
  <si>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</si>
  <si>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</si>
  <si>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</si>
  <si>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</si>
  <si>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</si>
  <si>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</si>
  <si>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</si>
  <si>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</si>
  <si>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</si>
  <si>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</si>
  <si>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</si>
  <si>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</si>
  <si>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</si>
  <si>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</si>
  <si>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</si>
  <si>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</si>
  <si>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</si>
  <si>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</si>
  <si>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</si>
  <si>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</si>
  <si>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</si>
  <si>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</si>
  <si>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</si>
  <si>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</si>
  <si>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</si>
  <si>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</si>
  <si>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</si>
  <si>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</si>
  <si>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</si>
  <si>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</si>
  <si>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</si>
  <si>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</si>
  <si>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</si>
  <si>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</si>
  <si>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</si>
  <si>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</si>
  <si>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</si>
  <si>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</si>
  <si>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</si>
  <si>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</si>
  <si>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</si>
  <si>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</si>
  <si>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</si>
  <si>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</si>
  <si>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</si>
  <si>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</si>
  <si>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</si>
  <si>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</si>
  <si>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</si>
  <si>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</si>
  <si>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</si>
  <si>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</si>
  <si>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</si>
  <si>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</si>
  <si>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</si>
  <si>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</si>
  <si>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</si>
  <si>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</si>
  <si>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</si>
  <si>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</si>
  <si>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</si>
  <si>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</si>
  <si>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</si>
  <si>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</si>
  <si>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</si>
  <si>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</si>
  <si>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</si>
  <si>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</si>
  <si>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</si>
  <si>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</si>
  <si>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</si>
  <si>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</si>
  <si>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</si>
  <si>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</si>
  <si>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</si>
  <si>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</si>
  <si>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</si>
  <si>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</si>
  <si>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</si>
  <si>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</si>
  <si>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</si>
  <si>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</si>
  <si>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</si>
  <si>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</si>
  <si>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</si>
  <si>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</si>
  <si>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</si>
  <si>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</si>
  <si>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</si>
  <si>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</si>
  <si>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</si>
  <si>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</si>
  <si>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</si>
  <si>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</si>
  <si>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</si>
  <si>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</si>
  <si>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</si>
  <si>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</si>
  <si>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</si>
  <si>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</si>
  <si>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</si>
  <si>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</si>
  <si>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</si>
  <si>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</si>
  <si>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</si>
  <si>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</si>
  <si>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</si>
  <si>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</si>
  <si>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</si>
  <si>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</si>
  <si>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</si>
  <si>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</si>
  <si>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</si>
  <si>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</si>
  <si>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</si>
  <si>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</si>
  <si>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</si>
  <si>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</si>
  <si>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</si>
  <si>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</si>
  <si>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</si>
  <si>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</si>
  <si>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</si>
  <si>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</si>
  <si>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</si>
  <si>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</si>
  <si>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</si>
  <si>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</si>
  <si>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</si>
  <si>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</si>
  <si>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</si>
  <si>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</si>
  <si>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</si>
  <si>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</si>
  <si>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</si>
  <si>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</si>
  <si>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</si>
  <si>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</si>
  <si>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</si>
  <si>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</si>
  <si>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</si>
  <si>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</si>
  <si>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</si>
  <si>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</si>
  <si>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</si>
  <si>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</si>
  <si>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</si>
  <si>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</si>
  <si>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</si>
  <si>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</si>
  <si>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</si>
  <si>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</si>
  <si>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</si>
  <si>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</si>
  <si>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</si>
  <si>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</si>
  <si>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</si>
  <si>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</si>
  <si>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</si>
  <si>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</si>
  <si>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</si>
  <si>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</si>
  <si>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</si>
  <si>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</si>
  <si>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</si>
  <si>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</si>
  <si>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</si>
  <si>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</si>
  <si>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</si>
  <si>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</si>
  <si>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</si>
  <si>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</si>
  <si>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</si>
  <si>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</si>
  <si>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</si>
  <si>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</si>
  <si>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</si>
  <si>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</si>
  <si>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</si>
  <si>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</si>
  <si>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</si>
  <si>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</si>
  <si>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</si>
  <si>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</si>
  <si>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</si>
  <si>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</si>
  <si>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</si>
  <si>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</si>
  <si>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</si>
  <si>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</si>
  <si>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</si>
  <si>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</si>
  <si>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</si>
  <si>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</si>
  <si>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</si>
  <si>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</si>
  <si>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</si>
  <si>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</si>
  <si>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</si>
  <si>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</si>
  <si>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</si>
  <si>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</si>
  <si>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</si>
  <si>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</si>
  <si>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</si>
  <si>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</si>
  <si>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</si>
  <si>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</si>
  <si>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</si>
  <si>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</si>
  <si>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</si>
  <si>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</si>
  <si>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</si>
  <si>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</si>
  <si>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</si>
  <si>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</si>
  <si>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</si>
  <si>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</si>
  <si>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</si>
  <si>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</si>
  <si>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</si>
  <si>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</si>
  <si>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</si>
  <si>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</si>
  <si>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</si>
  <si>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</si>
  <si>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</si>
  <si>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</si>
  <si>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</si>
  <si>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</si>
  <si>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</si>
  <si>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</si>
  <si>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</si>
  <si>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</si>
  <si>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</si>
  <si>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</si>
  <si>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</si>
  <si>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</si>
  <si>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</si>
  <si>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</si>
  <si>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</si>
  <si>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</si>
  <si>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</si>
  <si>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</si>
  <si>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</si>
  <si>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</si>
  <si>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</si>
  <si>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</si>
  <si>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</si>
  <si>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</si>
  <si>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</si>
  <si>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</si>
  <si>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</si>
  <si>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</si>
  <si>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</si>
  <si>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</si>
  <si>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</si>
  <si>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</si>
  <si>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</si>
  <si>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</si>
  <si>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</si>
  <si>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</si>
  <si>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</si>
  <si>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</si>
  <si>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</si>
  <si>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</si>
  <si>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</si>
  <si>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</si>
  <si>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</si>
  <si>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</si>
  <si>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</si>
  <si>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</si>
  <si>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</si>
  <si>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</si>
  <si>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</si>
  <si>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</si>
  <si>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</si>
  <si>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</si>
  <si>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</si>
  <si>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</si>
  <si>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</si>
  <si>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</si>
  <si>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</si>
  <si>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</si>
  <si>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</si>
  <si>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</si>
  <si>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</si>
  <si>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</si>
  <si>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</si>
  <si>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</si>
  <si>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</si>
  <si>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</si>
  <si>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</si>
  <si>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</si>
  <si>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</si>
  <si>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</si>
  <si>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</si>
  <si>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</si>
  <si>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</si>
  <si>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</si>
  <si>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</si>
  <si>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</si>
  <si>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</si>
  <si>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</si>
  <si>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</si>
  <si>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</si>
  <si>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</si>
  <si>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</si>
  <si>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</si>
  <si>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</si>
  <si>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</si>
  <si>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</si>
  <si>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</si>
  <si>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</si>
  <si>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</si>
  <si>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</si>
  <si>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</si>
  <si>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</si>
  <si>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</si>
  <si>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</si>
  <si>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</si>
  <si>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</si>
  <si>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</si>
  <si>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</si>
  <si>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</si>
  <si>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</si>
  <si>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</si>
  <si>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</si>
  <si>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</si>
  <si>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</si>
  <si>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</si>
  <si>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</si>
  <si>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</si>
  <si>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</si>
  <si>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</si>
  <si>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</si>
  <si>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</si>
  <si>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</si>
  <si>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</si>
  <si>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</si>
  <si>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</si>
  <si>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</si>
  <si>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</si>
  <si>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</si>
  <si>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</si>
  <si>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</si>
  <si>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</si>
  <si>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</si>
  <si>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</si>
  <si>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</si>
  <si>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</si>
  <si>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</si>
  <si>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</si>
  <si>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</si>
  <si>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</si>
  <si>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</si>
  <si>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</si>
  <si>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</si>
  <si>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</si>
  <si>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</si>
  <si>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</si>
  <si>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</si>
  <si>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</si>
  <si>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</si>
  <si>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</si>
  <si>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</si>
  <si>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</si>
  <si>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</si>
  <si>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</si>
  <si>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</si>
  <si>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</si>
  <si>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</si>
  <si>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</si>
  <si>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</si>
  <si>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</si>
  <si>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</si>
  <si>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</si>
  <si>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</si>
  <si>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</si>
  <si>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</si>
  <si>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</si>
  <si>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</si>
  <si>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</si>
  <si>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</si>
  <si>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</si>
  <si>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</si>
  <si>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</si>
  <si>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</si>
  <si>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</si>
  <si>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</si>
  <si>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</si>
  <si>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</si>
  <si>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</si>
  <si>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</si>
  <si>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</si>
  <si>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</si>
  <si>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</si>
  <si>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</si>
  <si>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</si>
  <si>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</si>
  <si>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</si>
  <si>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</si>
  <si>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</si>
  <si>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</si>
  <si>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</si>
  <si>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</si>
  <si>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</si>
  <si>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</si>
  <si>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</si>
  <si>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</si>
  <si>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</si>
  <si>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</si>
  <si>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</si>
  <si>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</si>
  <si>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</si>
  <si>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</si>
  <si>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</si>
  <si>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</si>
  <si>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</si>
  <si>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</si>
  <si>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</si>
  <si>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</si>
  <si>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</si>
  <si>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</si>
  <si>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</si>
  <si>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</si>
  <si>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</si>
  <si>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</si>
  <si>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</si>
  <si>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</si>
  <si>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</si>
  <si>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</si>
  <si>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</si>
  <si>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</si>
  <si>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</si>
  <si>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</si>
  <si>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</si>
  <si>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</si>
  <si>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</si>
  <si>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</si>
  <si>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</si>
  <si>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</si>
  <si>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</si>
  <si>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</si>
  <si>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</si>
  <si>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</si>
  <si>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</si>
  <si>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</si>
  <si>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</si>
  <si>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</si>
  <si>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</si>
  <si>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</si>
  <si>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</si>
  <si>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</si>
  <si>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</si>
  <si>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</si>
  <si>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</si>
  <si>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</si>
  <si>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</si>
  <si>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</si>
  <si>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</si>
  <si>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</si>
  <si>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</si>
  <si>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</si>
  <si>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</si>
  <si>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</si>
  <si>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</si>
  <si>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</si>
  <si>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</si>
  <si>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</si>
  <si>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</si>
  <si>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</si>
  <si>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</si>
  <si>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</si>
  <si>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</si>
  <si>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</si>
  <si>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</si>
  <si>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</si>
  <si>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</si>
  <si>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</si>
  <si>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</si>
  <si>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</si>
  <si>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</si>
  <si>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</si>
  <si>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</si>
  <si>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</si>
  <si>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</si>
  <si>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</si>
  <si>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</si>
  <si>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</si>
  <si>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</si>
  <si>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</si>
  <si>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</si>
  <si>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</si>
  <si>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</si>
  <si>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</si>
  <si>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</si>
  <si>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</si>
  <si>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</si>
  <si>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</si>
  <si>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</si>
  <si>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</si>
  <si>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</si>
  <si>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</si>
  <si>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</si>
  <si>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</si>
  <si>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</si>
  <si>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</si>
  <si>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</si>
  <si>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</si>
  <si>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</si>
  <si>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</si>
  <si>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</si>
  <si>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</si>
  <si>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</si>
  <si>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</si>
  <si>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</si>
  <si>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</si>
  <si>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</si>
  <si>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</si>
  <si>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</si>
  <si>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</si>
  <si>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</si>
  <si>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</si>
  <si>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</si>
  <si>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</si>
  <si>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</si>
  <si>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</si>
  <si>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</si>
  <si>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</si>
  <si>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</si>
  <si>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</si>
  <si>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</si>
  <si>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</si>
  <si>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</si>
  <si>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</si>
  <si>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</si>
  <si>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</si>
  <si>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</si>
  <si>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</si>
  <si>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</si>
  <si>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</si>
  <si>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</si>
  <si>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</si>
  <si>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</si>
  <si>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</si>
  <si>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</si>
  <si>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</si>
  <si>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</si>
  <si>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</si>
  <si>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</si>
  <si>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</si>
  <si>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</si>
  <si>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</si>
  <si>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</si>
  <si>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</si>
  <si>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</si>
  <si>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</si>
  <si>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</si>
  <si>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</si>
  <si>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</si>
  <si>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</si>
  <si>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</si>
  <si>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</si>
  <si>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</si>
  <si>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</si>
  <si>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</si>
  <si>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</si>
  <si>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</si>
  <si>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</si>
  <si>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</si>
  <si>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</si>
  <si>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</si>
  <si>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</si>
  <si>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</si>
  <si>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</si>
  <si>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</si>
  <si>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</si>
  <si>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</si>
  <si>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</si>
  <si>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</si>
  <si>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</si>
  <si>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</si>
  <si>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</si>
  <si>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</si>
  <si>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</si>
  <si>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</si>
  <si>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</si>
  <si>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</si>
  <si>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</si>
  <si>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</si>
  <si>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</si>
  <si>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</si>
  <si>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</si>
  <si>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</si>
  <si>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</si>
  <si>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</si>
  <si>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</si>
  <si>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</si>
  <si>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</si>
  <si>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</si>
  <si>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</si>
  <si>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</si>
  <si>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</si>
  <si>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</si>
  <si>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</si>
  <si>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</si>
  <si>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</si>
  <si>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</si>
  <si>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</si>
  <si>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</si>
  <si>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</si>
  <si>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</si>
  <si>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</si>
  <si>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</si>
  <si>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</si>
  <si>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</si>
  <si>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</si>
  <si>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</si>
  <si>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</si>
  <si>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</si>
  <si>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</si>
  <si>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</si>
  <si>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</si>
  <si>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</si>
  <si>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</si>
  <si>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</si>
  <si>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</si>
  <si>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</si>
  <si>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</si>
  <si>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</si>
  <si>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</si>
  <si>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</si>
  <si>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</si>
  <si>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</si>
  <si>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</si>
  <si>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</si>
  <si>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</si>
  <si>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</si>
  <si>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</si>
  <si>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</si>
  <si>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</si>
  <si>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</si>
  <si>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</si>
  <si>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</si>
  <si>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</si>
  <si>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</si>
  <si>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</si>
  <si>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</si>
  <si>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</si>
  <si>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</si>
  <si>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</si>
  <si>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</si>
  <si>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</si>
  <si>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</si>
  <si>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</si>
  <si>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</si>
  <si>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</si>
  <si>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</si>
  <si>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</si>
  <si>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</si>
  <si>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</si>
  <si>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</si>
  <si>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</si>
  <si>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</si>
  <si>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</si>
  <si>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</si>
  <si>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</si>
  <si>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</si>
  <si>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</si>
  <si>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</si>
  <si>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</si>
  <si>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</si>
  <si>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</si>
  <si>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</si>
  <si>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</si>
  <si>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</si>
  <si>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</si>
  <si>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</si>
  <si>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</si>
  <si>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</si>
  <si>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</si>
  <si>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</si>
  <si>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</si>
  <si>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</si>
  <si>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</si>
  <si>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</si>
  <si>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</si>
  <si>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</si>
  <si>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</si>
  <si>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</si>
  <si>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</si>
  <si>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</si>
  <si>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</si>
  <si>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</si>
  <si>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</si>
  <si>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</si>
  <si>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</si>
  <si>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</si>
  <si>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</si>
  <si>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</si>
  <si>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</si>
  <si>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</si>
  <si>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</si>
  <si>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</si>
  <si>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</si>
  <si>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</si>
  <si>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</si>
  <si>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</si>
  <si>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</si>
  <si>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</si>
  <si>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</si>
  <si>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</si>
  <si>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</si>
  <si>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</si>
  <si>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</si>
  <si>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</si>
  <si>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</si>
  <si>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</si>
  <si>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</si>
  <si>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</si>
  <si>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</si>
  <si>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</si>
  <si>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</si>
  <si>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</si>
  <si>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</si>
  <si>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</si>
  <si>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</si>
  <si>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</si>
  <si>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</si>
  <si>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</si>
  <si>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</si>
  <si>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</si>
  <si>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</si>
  <si>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</si>
  <si>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</si>
  <si>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</si>
  <si>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</si>
  <si>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</si>
  <si>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</si>
  <si>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</si>
  <si>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</si>
  <si>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</si>
  <si>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</si>
  <si>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</si>
  <si>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</si>
  <si>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</si>
  <si>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</si>
  <si>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</si>
  <si>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</si>
  <si>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</si>
  <si>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</si>
  <si>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</si>
  <si>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</si>
  <si>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</si>
  <si>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</si>
  <si>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</si>
  <si>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</si>
  <si>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</si>
  <si>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</si>
  <si>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</si>
  <si>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</si>
  <si>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</si>
  <si>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</si>
  <si>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</si>
  <si>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</si>
  <si>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</si>
  <si>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</si>
  <si>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</si>
  <si>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</si>
  <si>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</si>
  <si>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</si>
  <si>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</si>
  <si>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</si>
  <si>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</si>
  <si>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</si>
  <si>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</si>
  <si>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</si>
  <si>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</si>
  <si>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</si>
  <si>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</si>
  <si>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</si>
  <si>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</si>
  <si>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</si>
  <si>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</si>
  <si>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</si>
  <si>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</si>
  <si>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</si>
  <si>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</si>
  <si>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</si>
  <si>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</si>
  <si>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</si>
  <si>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</si>
  <si>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</si>
  <si>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</si>
  <si>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</si>
  <si>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</si>
  <si>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</si>
  <si>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</si>
  <si>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</si>
  <si>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</si>
  <si>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</si>
  <si>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</si>
  <si>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</si>
  <si>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</si>
  <si>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</si>
  <si>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</si>
  <si>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</si>
  <si>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</si>
  <si>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</si>
  <si>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</si>
  <si>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</si>
  <si>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</si>
  <si>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</si>
  <si>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</si>
  <si>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</si>
  <si>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</si>
  <si>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</si>
  <si>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</si>
  <si>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</si>
  <si>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</si>
  <si>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</si>
  <si>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</si>
  <si>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</si>
  <si>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</si>
  <si>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</si>
  <si>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</si>
  <si>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</si>
  <si>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</si>
  <si>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</si>
  <si>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</si>
  <si>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</si>
  <si>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</si>
  <si>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</si>
  <si>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</si>
  <si>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</si>
  <si>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</si>
  <si>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</si>
  <si>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</si>
  <si>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</si>
  <si>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</si>
  <si>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</si>
  <si>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</si>
  <si>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</si>
  <si>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</si>
  <si>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</si>
  <si>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</si>
  <si>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</si>
  <si>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</si>
  <si>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</si>
  <si>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</si>
  <si>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</si>
  <si>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</si>
  <si>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</si>
  <si>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</si>
  <si>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</si>
  <si>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</si>
  <si>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</si>
  <si>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</si>
  <si>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</si>
  <si>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</si>
  <si>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</si>
  <si>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</si>
  <si>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</si>
  <si>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</si>
  <si>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</si>
  <si>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</si>
  <si>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</si>
  <si>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</si>
  <si>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</si>
  <si>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</si>
  <si>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</si>
  <si>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</si>
  <si>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</si>
  <si>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</si>
  <si>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</si>
  <si>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</si>
  <si>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</si>
  <si>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</si>
  <si>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</si>
  <si>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</si>
  <si>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</si>
  <si>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</si>
  <si>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</si>
  <si>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</si>
  <si>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</si>
  <si>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</si>
  <si>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</si>
  <si>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</si>
  <si>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</si>
  <si>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</si>
  <si>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</si>
  <si>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</si>
  <si>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</si>
  <si>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</si>
  <si>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</si>
  <si>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</si>
  <si>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</si>
  <si>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</si>
  <si>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</si>
  <si>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</si>
  <si>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</si>
  <si>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</si>
  <si>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</si>
  <si>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</si>
  <si>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</si>
  <si>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</si>
  <si>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</si>
  <si>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</si>
  <si>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</si>
  <si>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</si>
  <si>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</si>
  <si>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</si>
  <si>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</si>
  <si>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</si>
  <si>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</si>
  <si>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</si>
  <si>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</si>
  <si>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</si>
  <si>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</si>
  <si>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</si>
  <si>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</si>
  <si>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</si>
  <si>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</si>
  <si>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</si>
  <si>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</si>
  <si>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</si>
  <si>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</si>
  <si>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</si>
  <si>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</si>
  <si>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</si>
  <si>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</si>
  <si>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</si>
  <si>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</si>
  <si>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</si>
  <si>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</si>
  <si>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</si>
  <si>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</si>
  <si>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</si>
  <si>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</si>
  <si>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</si>
  <si>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</si>
  <si>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</si>
  <si>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</si>
  <si>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</si>
  <si>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</si>
  <si>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</si>
  <si>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</si>
  <si>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</si>
  <si>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</si>
  <si>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</si>
  <si>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</si>
  <si>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</si>
  <si>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</si>
  <si>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</si>
  <si>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</si>
  <si>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</si>
  <si>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</si>
  <si>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</si>
  <si>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</si>
  <si>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</si>
  <si>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</si>
  <si>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</si>
  <si>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</si>
  <si>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</si>
  <si>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</si>
  <si>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</si>
  <si>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</si>
  <si>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</si>
  <si>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</si>
  <si>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</si>
  <si>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</si>
  <si>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</si>
  <si>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</si>
  <si>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</si>
  <si>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</si>
  <si>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</si>
  <si>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</si>
  <si>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</si>
  <si>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</si>
  <si>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</si>
  <si>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</si>
  <si>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</si>
  <si>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</si>
  <si>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</si>
  <si>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</si>
  <si>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</si>
  <si>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</si>
  <si>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</si>
  <si>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</si>
  <si>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</si>
  <si>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</si>
  <si>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</si>
  <si>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</si>
  <si>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</si>
  <si>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</si>
  <si>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</si>
  <si>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</si>
  <si>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</si>
  <si>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</si>
  <si>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</si>
  <si>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</si>
  <si>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</si>
  <si>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</si>
  <si>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</si>
  <si>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</si>
  <si>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</si>
  <si>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</si>
  <si>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</si>
  <si>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</si>
  <si>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</si>
  <si>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</si>
  <si>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</si>
  <si>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</si>
  <si>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</si>
  <si>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</si>
  <si>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</si>
  <si>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</si>
  <si>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</si>
  <si>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</si>
  <si>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</si>
  <si>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</si>
  <si>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</si>
  <si>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</si>
  <si>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</si>
  <si>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</si>
  <si>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</si>
  <si>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</si>
  <si>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</si>
  <si>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</si>
  <si>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</si>
  <si>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</si>
  <si>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</si>
  <si>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</si>
  <si>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</si>
  <si>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</si>
  <si>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</si>
  <si>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</si>
  <si>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</si>
  <si>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</si>
  <si>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</si>
  <si>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</si>
  <si>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</si>
  <si>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</si>
  <si>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</si>
  <si>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</si>
  <si>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</si>
  <si>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</si>
  <si>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</si>
  <si>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</si>
  <si>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</si>
  <si>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</si>
  <si>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</si>
  <si>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</si>
  <si>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</si>
  <si>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</si>
  <si>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</si>
  <si>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</si>
  <si>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</si>
  <si>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</si>
  <si>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</si>
  <si>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</si>
  <si>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</si>
  <si>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</si>
  <si>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</si>
  <si>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</si>
  <si>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</si>
  <si>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</si>
  <si>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</si>
  <si>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</si>
  <si>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</si>
  <si>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</si>
  <si>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</si>
  <si>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</si>
  <si>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</si>
  <si>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</si>
  <si>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</si>
  <si>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</si>
  <si>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</si>
  <si>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</si>
  <si>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</si>
  <si>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</si>
  <si>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</si>
  <si>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</si>
  <si>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</si>
  <si>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</si>
  <si>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</si>
  <si>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</si>
  <si>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</si>
  <si>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</si>
  <si>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</si>
  <si>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</si>
  <si>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</si>
  <si>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</si>
  <si>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</si>
  <si>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</si>
  <si>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</si>
  <si>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</si>
  <si>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</si>
  <si>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</si>
  <si>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</si>
  <si>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</si>
  <si>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</si>
  <si>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</si>
  <si>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</si>
  <si>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</si>
  <si>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</si>
  <si>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</si>
  <si>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</si>
  <si>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</si>
  <si>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</si>
  <si>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</si>
  <si>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</si>
  <si>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</si>
  <si>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</si>
  <si>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</si>
  <si>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</si>
  <si>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</si>
  <si>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</si>
  <si>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</si>
  <si>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</si>
  <si>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</si>
  <si>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</si>
  <si>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</si>
  <si>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</si>
  <si>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</si>
  <si>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</si>
  <si>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</si>
  <si>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</si>
  <si>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</si>
  <si>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</si>
  <si>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</si>
  <si>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</si>
  <si>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</si>
  <si>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</si>
  <si>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</si>
  <si>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</si>
  <si>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</si>
  <si>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</si>
  <si>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</si>
  <si>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</si>
  <si>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</si>
  <si>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</si>
  <si>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</si>
  <si>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</si>
  <si>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</si>
  <si>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</si>
  <si>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</si>
  <si>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</si>
  <si>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</si>
  <si>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</si>
  <si>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</si>
  <si>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</si>
  <si>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</si>
  <si>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</si>
  <si>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</si>
  <si>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</si>
  <si>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</si>
  <si>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</si>
  <si>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</si>
  <si>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</si>
  <si>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</si>
  <si>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</si>
  <si>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</si>
  <si>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</si>
  <si>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</si>
  <si>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</si>
  <si>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</si>
  <si>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</si>
  <si>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</si>
  <si>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</si>
  <si>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</si>
  <si>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</si>
  <si>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</si>
  <si>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</si>
  <si>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</si>
  <si>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</si>
  <si>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</si>
  <si>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</si>
  <si>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</si>
  <si>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</si>
  <si>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</si>
  <si>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</si>
  <si>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</si>
  <si>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</si>
  <si>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</si>
  <si>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</si>
  <si>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</si>
  <si>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</si>
  <si>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</si>
  <si>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</si>
  <si>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</si>
  <si>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</si>
  <si>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</si>
  <si>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</si>
  <si>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</si>
  <si>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</si>
  <si>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</si>
  <si>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</si>
  <si>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</si>
  <si>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</si>
  <si>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</si>
  <si>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</si>
  <si>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</si>
  <si>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</si>
  <si>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</si>
  <si>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</si>
  <si>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</si>
  <si>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</si>
  <si>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</si>
  <si>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</si>
  <si>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</si>
  <si>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</si>
  <si>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</si>
  <si>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</si>
  <si>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</si>
  <si>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</si>
  <si>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</si>
  <si>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</si>
  <si>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</si>
  <si>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</si>
  <si>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</si>
  <si>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</si>
  <si>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</si>
  <si>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</si>
  <si>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</si>
  <si>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</si>
  <si>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</si>
  <si>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</si>
  <si>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</si>
  <si>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</si>
  <si>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</si>
  <si>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</si>
  <si>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</si>
  <si>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</si>
  <si>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</si>
  <si>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</si>
  <si>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</si>
  <si>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</si>
  <si>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</si>
  <si>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</si>
  <si>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</si>
  <si>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</si>
  <si>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</si>
  <si>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</si>
  <si>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</si>
  <si>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</si>
  <si>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</si>
  <si>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</si>
  <si>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</si>
  <si>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</si>
  <si>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</si>
  <si>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</si>
  <si>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</si>
  <si>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</si>
  <si>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</si>
  <si>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</si>
  <si>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</si>
  <si>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</si>
  <si>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</si>
  <si>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</si>
  <si>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</si>
  <si>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</si>
  <si>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</si>
  <si>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</si>
  <si>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</si>
  <si>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</si>
  <si>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</si>
  <si>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</si>
  <si>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</si>
  <si>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</si>
  <si>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</si>
  <si>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</si>
  <si>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</si>
  <si>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</si>
  <si>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</si>
  <si>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</si>
  <si>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</si>
  <si>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</si>
  <si>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</si>
  <si>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</si>
  <si>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</si>
  <si>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</si>
  <si>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</si>
  <si>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</si>
  <si>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</si>
  <si>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</si>
  <si>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</si>
  <si>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</si>
  <si>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</si>
  <si>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</si>
  <si>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</si>
  <si>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</si>
  <si>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</si>
  <si>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</si>
  <si>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</si>
  <si>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</si>
  <si>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</si>
  <si>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</si>
  <si>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</si>
  <si>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</si>
  <si>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</si>
  <si>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</si>
  <si>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</si>
  <si>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</si>
  <si>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</si>
  <si>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</si>
  <si>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</si>
  <si>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</si>
  <si>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</si>
  <si>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</si>
  <si>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</si>
  <si>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</si>
  <si>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</si>
  <si>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</si>
  <si>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</si>
  <si>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</si>
  <si>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</si>
  <si>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</si>
  <si>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</si>
  <si>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</si>
  <si>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</si>
  <si>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</si>
  <si>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</si>
  <si>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</si>
  <si>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</si>
  <si>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</si>
  <si>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</si>
  <si>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</si>
  <si>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</si>
  <si>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</si>
  <si>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</si>
  <si>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</si>
  <si>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</si>
  <si>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</si>
  <si>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</si>
  <si>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</si>
  <si>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</si>
  <si>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</si>
  <si>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</si>
  <si>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</si>
  <si>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</si>
  <si>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</si>
  <si>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</si>
  <si>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</si>
  <si>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</si>
  <si>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</si>
  <si>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</si>
  <si>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</si>
  <si>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</si>
  <si>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</si>
  <si>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</si>
  <si>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</si>
  <si>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</si>
  <si>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</si>
  <si>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</si>
  <si>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</si>
  <si>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</si>
  <si>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</si>
  <si>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</si>
  <si>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</si>
  <si>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</si>
  <si>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</si>
  <si>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</si>
  <si>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</si>
  <si>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</si>
  <si>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</si>
  <si>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</si>
  <si>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</si>
  <si>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</si>
  <si>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</si>
  <si>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</si>
  <si>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</si>
  <si>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</si>
  <si>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</si>
  <si>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</si>
  <si>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</si>
  <si>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</si>
  <si>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</si>
  <si>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</si>
  <si>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</si>
  <si>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</si>
  <si>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</si>
  <si>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</si>
  <si>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</si>
  <si>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</si>
  <si>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</si>
  <si>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</si>
  <si>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</si>
  <si>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</si>
  <si>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</si>
  <si>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</si>
  <si>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</si>
  <si>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</si>
  <si>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</si>
  <si>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</si>
  <si>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</si>
  <si>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</si>
  <si>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</si>
  <si>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</si>
  <si>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</si>
  <si>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</si>
  <si>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</si>
  <si>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</si>
  <si>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</si>
  <si>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</si>
  <si>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</si>
  <si>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</si>
  <si>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</si>
  <si>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</si>
  <si>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</si>
  <si>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</si>
  <si>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</si>
  <si>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</si>
  <si>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</si>
  <si>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</si>
  <si>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</si>
  <si>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</si>
  <si>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</si>
  <si>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</si>
  <si>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</si>
  <si>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</si>
  <si>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</si>
  <si>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</si>
  <si>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</si>
  <si>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</si>
  <si>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</si>
  <si>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</si>
  <si>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</si>
  <si>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</si>
  <si>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</si>
  <si>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</si>
  <si>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</si>
  <si>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</si>
  <si>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</si>
  <si>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</si>
  <si>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</si>
  <si>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</si>
  <si>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</si>
  <si>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</si>
  <si>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</si>
  <si>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</si>
  <si>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</si>
  <si>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</si>
  <si>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</si>
  <si>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</si>
  <si>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</si>
  <si>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</si>
  <si>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</si>
  <si>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</si>
  <si>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</si>
  <si>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</si>
  <si>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</si>
  <si>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</si>
  <si>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</si>
  <si>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</si>
  <si>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</si>
  <si>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</si>
  <si>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</si>
  <si>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</si>
  <si>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</si>
  <si>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</si>
  <si>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</si>
  <si>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</si>
  <si>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</si>
  <si>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</si>
  <si>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</si>
  <si>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</si>
  <si>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</si>
  <si>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</si>
  <si>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</si>
  <si>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</si>
  <si>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</si>
  <si>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</si>
  <si>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</si>
  <si>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</si>
  <si>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</si>
  <si>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</si>
  <si>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</si>
  <si>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</si>
  <si>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</si>
  <si>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</si>
  <si>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</si>
  <si>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</si>
  <si>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</si>
  <si>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</si>
  <si>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</si>
  <si>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</si>
  <si>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</si>
  <si>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</si>
  <si>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</si>
  <si>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</si>
  <si>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</si>
  <si>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</si>
  <si>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</si>
  <si>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</si>
  <si>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</si>
  <si>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</si>
  <si>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</si>
  <si>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</si>
  <si>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</si>
  <si>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</si>
  <si>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</si>
  <si>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</si>
  <si>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</si>
  <si>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</si>
  <si>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</si>
  <si>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</si>
  <si>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</si>
  <si>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</si>
  <si>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</si>
  <si>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</si>
  <si>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</si>
  <si>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</si>
  <si>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</si>
  <si>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</si>
  <si>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</si>
  <si>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</si>
  <si>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</si>
  <si>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</si>
  <si>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</si>
  <si>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</si>
  <si>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</si>
  <si>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</si>
  <si>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</si>
  <si>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</si>
  <si>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</si>
  <si>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</si>
  <si>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</si>
  <si>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</si>
  <si>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</si>
  <si>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</si>
  <si>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</si>
  <si>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</si>
  <si>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</si>
  <si>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</si>
  <si>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</si>
  <si>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</si>
  <si>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</si>
  <si>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</si>
  <si>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</si>
  <si>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</si>
  <si>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</si>
  <si>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</si>
  <si>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</si>
  <si>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</si>
  <si>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</si>
  <si>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</si>
  <si>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</si>
  <si>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</si>
  <si>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</si>
  <si>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</si>
  <si>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</si>
  <si>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</si>
  <si>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</si>
  <si>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</si>
  <si>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</si>
  <si>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</si>
  <si>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</si>
  <si>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</si>
  <si>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</si>
  <si>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</si>
  <si>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</si>
  <si>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</si>
  <si>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</si>
  <si>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</si>
  <si>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</si>
  <si>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</si>
  <si>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</si>
  <si>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</si>
  <si>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</si>
  <si>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</si>
  <si>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</si>
  <si>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</si>
  <si>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</si>
  <si>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</si>
  <si>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</si>
  <si>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</si>
  <si>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</si>
  <si>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</si>
  <si>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</si>
  <si>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</si>
  <si>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</si>
  <si>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</si>
  <si>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</si>
  <si>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</si>
  <si>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</si>
  <si>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</si>
  <si>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</si>
  <si>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</si>
  <si>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</si>
  <si>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</si>
  <si>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</si>
  <si>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</si>
  <si>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</si>
  <si>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</si>
  <si>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</si>
  <si>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</si>
  <si>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</si>
  <si>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</si>
  <si>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</si>
  <si>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</si>
  <si>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</si>
  <si>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</si>
  <si>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</si>
  <si>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</si>
  <si>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</si>
  <si>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</si>
  <si>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</si>
  <si>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</si>
  <si>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</si>
  <si>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</si>
  <si>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</si>
  <si>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</si>
  <si>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</si>
  <si>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</si>
  <si>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</si>
  <si>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</si>
  <si>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</si>
  <si>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</si>
  <si>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</si>
  <si>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</si>
  <si>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</si>
  <si>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</si>
  <si>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</si>
  <si>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</si>
  <si>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</si>
  <si>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</si>
  <si>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</si>
  <si>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</si>
  <si>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</si>
  <si>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</si>
  <si>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</si>
  <si>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</si>
  <si>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</si>
  <si>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</si>
  <si>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</si>
  <si>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</si>
  <si>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</si>
  <si>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</si>
  <si>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</si>
  <si>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</si>
  <si>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</si>
  <si>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</si>
  <si>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</si>
  <si>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</si>
  <si>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</si>
  <si>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</si>
  <si>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</si>
  <si>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</si>
  <si>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</si>
  <si>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</si>
  <si>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</si>
  <si>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</si>
  <si>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</si>
  <si>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</si>
  <si>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</si>
  <si>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</si>
  <si>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</si>
  <si>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</si>
  <si>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</si>
  <si>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</si>
  <si>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</si>
  <si>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</si>
  <si>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</si>
  <si>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</si>
  <si>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</si>
  <si>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</si>
  <si>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</si>
  <si>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</si>
  <si>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</si>
  <si>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</si>
  <si>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</si>
  <si>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</si>
  <si>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</si>
  <si>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</si>
  <si>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</si>
  <si>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</si>
  <si>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</si>
  <si>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</si>
  <si>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</si>
  <si>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</si>
  <si>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</si>
  <si>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</si>
  <si>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</si>
  <si>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</si>
  <si>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</si>
  <si>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</si>
  <si>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</si>
  <si>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</si>
  <si>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</si>
  <si>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</si>
  <si>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</si>
  <si>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</si>
  <si>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</si>
  <si>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</si>
  <si>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</si>
  <si>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</si>
  <si>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</si>
  <si>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</si>
  <si>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</si>
  <si>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</si>
  <si>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</si>
  <si>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</si>
  <si>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</si>
  <si>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</si>
  <si>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</si>
  <si>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</si>
  <si>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</si>
  <si>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</si>
  <si>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</si>
  <si>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</si>
  <si>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</si>
  <si>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</si>
  <si>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</si>
  <si>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</si>
  <si>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</si>
  <si>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</si>
  <si>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</si>
  <si>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</si>
  <si>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</si>
  <si>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</si>
  <si>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</si>
  <si>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</si>
  <si>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</si>
  <si>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</si>
  <si>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</si>
  <si>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</si>
  <si>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</si>
  <si>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</si>
  <si>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</si>
  <si>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</si>
  <si>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</si>
  <si>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</si>
  <si>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</si>
  <si>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</si>
  <si>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</si>
  <si>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</si>
  <si>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</si>
  <si>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</si>
  <si>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</si>
  <si>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</si>
  <si>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</si>
  <si>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</si>
  <si>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</si>
  <si>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</si>
  <si>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</si>
  <si>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</si>
  <si>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</si>
  <si>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</si>
  <si>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</si>
  <si>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</si>
  <si>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</si>
  <si>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</si>
  <si>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</si>
  <si>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</si>
  <si>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</si>
  <si>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</si>
  <si>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</si>
  <si>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</si>
  <si>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</si>
  <si>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</si>
  <si>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</si>
  <si>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</si>
  <si>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</si>
  <si>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</si>
  <si>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</si>
  <si>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</si>
  <si>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</si>
  <si>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</si>
  <si>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</si>
  <si>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</si>
  <si>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</si>
  <si>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</si>
  <si>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</si>
  <si>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</si>
  <si>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</si>
  <si>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</si>
  <si>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</si>
  <si>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</si>
  <si>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</si>
  <si>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</si>
  <si>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</si>
  <si>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</si>
  <si>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</si>
  <si>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</si>
  <si>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</si>
  <si>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</si>
  <si>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</si>
  <si>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</si>
  <si>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</si>
  <si>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</si>
  <si>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</si>
  <si>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</si>
  <si>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</si>
  <si>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</si>
  <si>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</si>
  <si>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</si>
  <si>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</si>
  <si>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</si>
  <si>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</si>
  <si>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</si>
  <si>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</si>
  <si>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</si>
  <si>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</si>
  <si>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</si>
  <si>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</si>
  <si>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</si>
  <si>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</si>
  <si>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</si>
  <si>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</si>
  <si>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</si>
  <si>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</si>
  <si>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</si>
  <si>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</si>
  <si>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</si>
  <si>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</si>
  <si>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</si>
  <si>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</si>
  <si>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</si>
  <si>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</si>
  <si>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</si>
  <si>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</si>
  <si>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</si>
  <si>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</si>
  <si>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</si>
  <si>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</si>
  <si>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</si>
  <si>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</si>
  <si>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</si>
  <si>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</si>
  <si>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</si>
  <si>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</si>
  <si>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</si>
  <si>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</si>
  <si>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</si>
  <si>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</si>
  <si>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</si>
  <si>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</si>
  <si>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</si>
  <si>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</si>
  <si>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</si>
  <si>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</si>
  <si>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</si>
  <si>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</si>
  <si>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</si>
  <si>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</si>
  <si>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</si>
  <si>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</si>
  <si>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</si>
  <si>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</si>
  <si>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</si>
  <si>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</si>
  <si>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</si>
  <si>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</si>
  <si>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</si>
  <si>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</si>
  <si>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</si>
  <si>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</si>
  <si>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</si>
  <si>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</si>
  <si>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</si>
  <si>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</si>
  <si>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</si>
  <si>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</si>
  <si>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</si>
  <si>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</si>
  <si>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</si>
  <si>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</si>
  <si>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</si>
  <si>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</si>
  <si>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</si>
  <si>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</si>
  <si>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</si>
  <si>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</si>
  <si>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</si>
  <si>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</si>
  <si>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</si>
  <si>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</si>
  <si>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</si>
  <si>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</si>
  <si>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</si>
  <si>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</si>
  <si>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</si>
  <si>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</si>
  <si>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</si>
  <si>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</si>
  <si>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</si>
  <si>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</si>
  <si>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</si>
  <si>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</si>
  <si>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</si>
  <si>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</si>
  <si>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</si>
  <si>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</si>
  <si>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</si>
  <si>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</si>
  <si>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</si>
  <si>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</si>
  <si>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</si>
  <si>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</si>
  <si>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</si>
  <si>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</si>
  <si>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</si>
  <si>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</si>
  <si>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</si>
  <si>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</si>
  <si>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</si>
  <si>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</si>
  <si>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</si>
  <si>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</si>
  <si>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</si>
  <si>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</si>
  <si>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</si>
  <si>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</si>
  <si>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</si>
  <si>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</si>
  <si>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</si>
  <si>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</si>
  <si>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</si>
  <si>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</si>
  <si>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</si>
  <si>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</si>
  <si>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</si>
  <si>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</si>
  <si>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</si>
  <si>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</si>
  <si>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</si>
  <si>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</si>
  <si>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</si>
  <si>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</si>
  <si>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</si>
  <si>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</si>
  <si>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</si>
  <si>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</si>
  <si>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</si>
  <si>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</si>
  <si>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</si>
  <si>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</si>
  <si>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</si>
  <si>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</si>
  <si>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</si>
  <si>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</si>
  <si>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</si>
  <si>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</si>
  <si>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</si>
  <si>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</si>
  <si>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</si>
  <si>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</si>
  <si>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</si>
  <si>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</si>
  <si>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</si>
  <si>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</si>
  <si>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</si>
  <si>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</si>
  <si>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</si>
  <si>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</si>
  <si>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</si>
  <si>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</si>
  <si>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</si>
  <si>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</si>
  <si>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</si>
  <si>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</si>
  <si>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</si>
  <si>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</si>
  <si>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</si>
  <si>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</si>
  <si>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</si>
  <si>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</si>
  <si>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</si>
  <si>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</si>
  <si>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</si>
  <si>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</si>
  <si>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</si>
  <si>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</si>
  <si>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</si>
  <si>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</si>
  <si>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</si>
  <si>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</si>
  <si>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</si>
  <si>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</si>
  <si>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</si>
  <si>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</si>
  <si>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</si>
  <si>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</si>
  <si>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</si>
  <si>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</si>
  <si>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</si>
  <si>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</si>
  <si>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</si>
  <si>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</si>
  <si>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</si>
  <si>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</si>
  <si>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</si>
  <si>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</si>
  <si>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</si>
  <si>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</si>
  <si>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</si>
  <si>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</si>
  <si>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</si>
  <si>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</si>
  <si>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</si>
  <si>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</si>
  <si>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</si>
  <si>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</si>
  <si>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</si>
  <si>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</si>
  <si>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</si>
  <si>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</si>
  <si>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</si>
  <si>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</si>
  <si>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</si>
  <si>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</si>
  <si>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</si>
  <si>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</si>
  <si>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</si>
  <si>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</si>
  <si>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</si>
  <si>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</si>
  <si>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</si>
  <si>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</si>
  <si>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</si>
  <si>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</si>
  <si>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</si>
  <si>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</si>
  <si>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</si>
  <si>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</si>
  <si>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</si>
  <si>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</si>
  <si>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</si>
  <si>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</si>
  <si>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</si>
  <si>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</si>
  <si>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</si>
  <si>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</si>
  <si>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</si>
  <si>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</si>
  <si>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</si>
  <si>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</si>
  <si>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</si>
  <si>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</si>
  <si>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</si>
  <si>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</si>
  <si>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</si>
  <si>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</si>
  <si>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</si>
  <si>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</si>
  <si>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</si>
  <si>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</si>
  <si>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</si>
  <si>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</si>
  <si>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</si>
  <si>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</si>
  <si>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</si>
  <si>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</si>
  <si>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</si>
  <si>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</si>
  <si>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</si>
  <si>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</si>
  <si>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</si>
  <si>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</si>
  <si>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</si>
  <si>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</si>
  <si>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</si>
  <si>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</si>
  <si>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</si>
  <si>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</si>
  <si>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</si>
  <si>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</si>
  <si>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</si>
  <si>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</si>
  <si>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</si>
  <si>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</si>
  <si>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</si>
  <si>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</si>
  <si>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</si>
  <si>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</si>
  <si>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</si>
  <si>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</si>
  <si>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</si>
  <si>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</si>
  <si>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</si>
  <si>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</si>
  <si>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</si>
  <si>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</si>
  <si>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</si>
  <si>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</si>
  <si>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</si>
  <si>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</si>
  <si>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</si>
  <si>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</si>
  <si>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</si>
  <si>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</si>
  <si>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</si>
  <si>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</si>
  <si>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</si>
  <si>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</si>
  <si>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</si>
  <si>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</si>
  <si>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</si>
  <si>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</si>
  <si>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</si>
  <si>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</si>
  <si>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</si>
  <si>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</si>
  <si>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</si>
  <si>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</si>
  <si>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</si>
  <si>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</si>
  <si>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</si>
  <si>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</si>
  <si>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</si>
  <si>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</si>
  <si>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</si>
  <si>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</si>
  <si>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</si>
  <si>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</si>
  <si>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</si>
  <si>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</si>
  <si>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</si>
  <si>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</si>
  <si>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</si>
  <si>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</si>
  <si>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</si>
  <si>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</si>
  <si>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</si>
  <si>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</si>
  <si>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</si>
  <si>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</si>
  <si>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</si>
  <si>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</si>
  <si>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</si>
  <si>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</si>
  <si>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</si>
  <si>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</si>
  <si>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</si>
  <si>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</si>
  <si>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</si>
  <si>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</si>
  <si>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</si>
  <si>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</si>
  <si>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</si>
  <si>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</si>
  <si>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</si>
  <si>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</si>
  <si>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</si>
  <si>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</si>
  <si>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</si>
  <si>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</si>
  <si>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</si>
  <si>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</si>
  <si>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</si>
  <si>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</si>
  <si>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</si>
  <si>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</si>
  <si>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</si>
  <si>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</si>
  <si>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</si>
  <si>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</si>
  <si>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</si>
  <si>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</si>
  <si>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</si>
  <si>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</si>
  <si>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</si>
  <si>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</si>
  <si>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</si>
  <si>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</si>
  <si>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</si>
  <si>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</si>
  <si>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</si>
  <si>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</si>
  <si>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</si>
  <si>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</si>
  <si>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</si>
  <si>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</si>
  <si>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</si>
  <si>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</si>
  <si>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</si>
  <si>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</si>
  <si>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</si>
  <si>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</si>
  <si>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</si>
  <si>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</si>
  <si>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</si>
  <si>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</si>
  <si>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</si>
  <si>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</si>
  <si>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</si>
  <si>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</si>
  <si>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</si>
  <si>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</si>
  <si>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</si>
  <si>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</si>
  <si>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</si>
  <si>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</si>
  <si>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</si>
  <si>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</si>
  <si>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</si>
  <si>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</si>
  <si>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</si>
  <si>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</si>
  <si>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</si>
  <si>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</si>
  <si>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</si>
  <si>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</si>
  <si>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</si>
  <si>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</si>
  <si>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</si>
  <si>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</si>
  <si>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</si>
  <si>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</si>
  <si>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</si>
  <si>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</si>
  <si>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</si>
  <si>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</si>
  <si>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</si>
  <si>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</si>
  <si>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</si>
  <si>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</si>
  <si>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</si>
  <si>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</si>
  <si>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</si>
  <si>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</si>
  <si>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</si>
  <si>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</si>
  <si>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</si>
  <si>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</si>
  <si>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</si>
  <si>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</si>
  <si>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</si>
  <si>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</si>
  <si>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</si>
  <si>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</si>
  <si>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</si>
  <si>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</si>
  <si>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</si>
  <si>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</si>
  <si>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</si>
  <si>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</si>
  <si>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</si>
  <si>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</si>
  <si>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</si>
  <si>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</si>
  <si>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</si>
  <si>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</si>
  <si>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</si>
  <si>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</si>
  <si>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</si>
  <si>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</si>
  <si>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</si>
  <si>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</si>
  <si>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</si>
  <si>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</si>
  <si>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</si>
  <si>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</si>
  <si>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</si>
  <si>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</si>
  <si>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</si>
  <si>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</si>
  <si>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</si>
  <si>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</si>
  <si>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</si>
  <si>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</si>
  <si>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</si>
  <si>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</si>
  <si>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</si>
  <si>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</si>
  <si>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</si>
  <si>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</si>
  <si>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</si>
  <si>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</si>
  <si>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</si>
  <si>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</si>
  <si>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</si>
  <si>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</si>
  <si>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</si>
  <si>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</si>
  <si>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</si>
  <si>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</si>
  <si>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</si>
  <si>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</si>
  <si>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</si>
  <si>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</si>
  <si>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</si>
  <si>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</si>
  <si>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</si>
  <si>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</si>
  <si>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</si>
  <si>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</si>
  <si>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</si>
  <si>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</si>
  <si>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</si>
  <si>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</si>
  <si>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</si>
  <si>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</si>
  <si>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</si>
  <si>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</si>
  <si>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</si>
  <si>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</si>
  <si>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</si>
  <si>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</si>
  <si>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</si>
  <si>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</si>
  <si>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</si>
  <si>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</si>
  <si>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</si>
  <si>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</si>
  <si>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</si>
  <si>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</si>
  <si>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</si>
  <si>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</si>
  <si>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</si>
  <si>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</si>
  <si>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</si>
  <si>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</si>
  <si>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</si>
  <si>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</si>
  <si>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</si>
  <si>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</si>
  <si>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</si>
  <si>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</si>
  <si>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</si>
  <si>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</si>
  <si>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</si>
  <si>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</si>
  <si>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</si>
  <si>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</si>
  <si>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</si>
  <si>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</si>
  <si>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</si>
  <si>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</si>
  <si>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</si>
  <si>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</si>
  <si>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</si>
  <si>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</si>
  <si>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</si>
  <si>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</si>
  <si>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</si>
  <si>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</si>
  <si>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</si>
  <si>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</si>
  <si>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</si>
  <si>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</si>
  <si>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</si>
  <si>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</si>
  <si>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</si>
  <si>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</si>
  <si>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</si>
  <si>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</si>
  <si>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</si>
  <si>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</si>
  <si>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</si>
  <si>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</si>
  <si>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</si>
  <si>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</si>
  <si>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</si>
  <si>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</si>
  <si>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</si>
  <si>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</si>
  <si>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</si>
  <si>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</si>
  <si>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</si>
  <si>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</si>
  <si>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</si>
  <si>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</si>
  <si>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</si>
  <si>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</si>
  <si>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</si>
  <si>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</si>
  <si>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</si>
  <si>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</si>
  <si>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</si>
  <si>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</si>
  <si>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</si>
  <si>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</si>
  <si>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</si>
  <si>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</si>
  <si>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</si>
  <si>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</si>
  <si>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</si>
  <si>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</si>
  <si>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</si>
  <si>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</si>
  <si>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</si>
  <si>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</si>
  <si>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</si>
  <si>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</si>
  <si>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</si>
  <si>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</si>
  <si>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</si>
  <si>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</si>
  <si>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</si>
  <si>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</si>
  <si>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</si>
  <si>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</si>
  <si>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</si>
  <si>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</si>
  <si>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</si>
  <si>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</si>
  <si>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</si>
  <si>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</si>
  <si>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</si>
  <si>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</si>
  <si>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</si>
  <si>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</si>
  <si>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</si>
  <si>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</si>
  <si>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</si>
  <si>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</si>
  <si>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</si>
  <si>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</si>
  <si>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</si>
  <si>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</si>
  <si>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</si>
  <si>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</si>
  <si>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</si>
  <si>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</si>
  <si>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</si>
  <si>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</si>
  <si>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</si>
  <si>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</si>
  <si>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</si>
  <si>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</si>
  <si>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</si>
  <si>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</si>
  <si>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</si>
  <si>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</si>
  <si>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</si>
  <si>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</si>
  <si>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</si>
  <si>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</si>
  <si>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</si>
  <si>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</si>
  <si>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</si>
  <si>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</si>
  <si>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</si>
  <si>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</si>
  <si>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</si>
  <si>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</si>
  <si>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</si>
  <si>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</si>
  <si>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</si>
  <si>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</si>
  <si>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</si>
  <si>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</si>
  <si>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</si>
  <si>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</si>
  <si>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</si>
  <si>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</si>
  <si>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</si>
  <si>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</si>
  <si>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</si>
  <si>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</si>
  <si>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</si>
  <si>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</si>
  <si>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</si>
  <si>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</si>
  <si>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</si>
  <si>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</si>
  <si>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</si>
  <si>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</si>
  <si>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</si>
  <si>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</si>
  <si>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</si>
  <si>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</si>
  <si>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</si>
  <si>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</si>
  <si>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</si>
  <si>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</si>
  <si>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</si>
  <si>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</si>
  <si>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</si>
  <si>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</si>
  <si>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</si>
  <si>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</si>
  <si>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</si>
  <si>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</si>
  <si>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</si>
  <si>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</si>
  <si>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</si>
  <si>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</si>
  <si>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</si>
  <si>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</si>
  <si>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</si>
  <si>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</si>
  <si>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</si>
  <si>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</si>
  <si>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</si>
  <si>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</si>
  <si>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</si>
  <si>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</si>
  <si>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</si>
  <si>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</si>
  <si>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</si>
  <si>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</si>
  <si>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</si>
  <si>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</si>
  <si>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</si>
  <si>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</si>
  <si>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</si>
  <si>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</si>
  <si>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</si>
  <si>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</si>
  <si>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</si>
  <si>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</si>
  <si>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</si>
  <si>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</si>
  <si>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</si>
  <si>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</si>
  <si>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</si>
  <si>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</si>
  <si>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</si>
  <si>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</si>
  <si>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</si>
  <si>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</si>
  <si>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</si>
  <si>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</si>
  <si>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</si>
  <si>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</si>
  <si>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</si>
  <si>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</si>
  <si>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</si>
  <si>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</si>
  <si>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</si>
  <si>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</si>
  <si>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</si>
  <si>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</si>
  <si>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</si>
  <si>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</si>
  <si>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</si>
  <si>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</si>
  <si>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</si>
  <si>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</si>
  <si>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</si>
  <si>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</si>
  <si>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</si>
  <si>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</si>
  <si>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</si>
  <si>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</si>
  <si>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</si>
  <si>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</si>
  <si>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</si>
  <si>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</si>
  <si>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</si>
  <si>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</si>
  <si>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</si>
  <si>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</si>
  <si>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</si>
  <si>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</si>
  <si>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</si>
  <si>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</si>
  <si>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</si>
  <si>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</si>
  <si>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</si>
  <si>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</si>
  <si>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</si>
  <si>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</si>
  <si>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</si>
  <si>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</si>
  <si>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</si>
  <si>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</si>
  <si>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</si>
  <si>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</si>
  <si>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</si>
  <si>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</si>
  <si>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</si>
  <si>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</si>
  <si>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</si>
  <si>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</si>
  <si>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</si>
  <si>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</si>
  <si>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</si>
  <si>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</si>
  <si>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</si>
  <si>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</si>
  <si>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</si>
  <si>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</si>
  <si>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</si>
  <si>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</si>
  <si>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</si>
  <si>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</si>
  <si>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</si>
  <si>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</si>
  <si>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</si>
  <si>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</si>
  <si>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</si>
  <si>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</si>
  <si>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</si>
  <si>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</si>
  <si>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</si>
  <si>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</si>
  <si>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</si>
  <si>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</si>
  <si>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</si>
  <si>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</si>
  <si>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</si>
  <si>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</si>
  <si>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</si>
  <si>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</si>
  <si>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</si>
  <si>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</si>
  <si>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</si>
  <si>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</si>
  <si>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</si>
  <si>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</si>
  <si>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</si>
  <si>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</si>
  <si>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</si>
  <si>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</si>
  <si>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</si>
  <si>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</si>
  <si>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</si>
  <si>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</si>
  <si>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</si>
  <si>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</si>
  <si>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</si>
  <si>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</si>
  <si>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</si>
  <si>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</si>
  <si>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</si>
  <si>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</si>
  <si>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</si>
  <si>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</si>
  <si>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</si>
  <si>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</si>
  <si>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</si>
  <si>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</si>
  <si>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</si>
  <si>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</si>
  <si>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</si>
  <si>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</si>
  <si>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</si>
  <si>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</si>
  <si>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</si>
  <si>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</si>
  <si>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</si>
  <si>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</si>
  <si>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</si>
  <si>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</si>
  <si>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</si>
  <si>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</si>
  <si>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</si>
  <si>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</si>
  <si>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</si>
  <si>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</si>
  <si>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</si>
  <si>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</si>
  <si>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</si>
  <si>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</si>
  <si>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</si>
  <si>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</si>
  <si>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</si>
  <si>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</si>
  <si>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</si>
  <si>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</si>
  <si>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</si>
  <si>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</si>
  <si>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</si>
  <si>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</si>
  <si>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</si>
  <si>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</si>
  <si>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</si>
  <si>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</si>
  <si>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</si>
  <si>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</si>
  <si>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</si>
  <si>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</si>
  <si>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</si>
  <si>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</si>
  <si>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</si>
  <si>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</si>
  <si>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</si>
  <si>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</si>
  <si>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</si>
  <si>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</si>
  <si>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</si>
  <si>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</si>
  <si>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</si>
  <si>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</si>
  <si>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</si>
  <si>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</si>
  <si>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</si>
  <si>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</si>
  <si>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</si>
  <si>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</si>
  <si>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</si>
  <si>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</si>
  <si>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</si>
  <si>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</si>
  <si>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</si>
  <si>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</si>
  <si>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</si>
  <si>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</si>
  <si>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</si>
  <si>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</si>
  <si>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</si>
  <si>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</si>
  <si>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</si>
  <si>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</si>
  <si>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</si>
  <si>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</si>
  <si>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</si>
  <si>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</si>
  <si>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</si>
  <si>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</si>
  <si>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</si>
  <si>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</si>
  <si>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</si>
  <si>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</si>
  <si>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</si>
  <si>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</si>
  <si>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</si>
  <si>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</si>
  <si>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</si>
  <si>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</si>
  <si>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</si>
  <si>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</si>
  <si>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</si>
  <si>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</si>
  <si>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</si>
  <si>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</si>
  <si>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</si>
  <si>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</si>
  <si>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</si>
  <si>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</si>
  <si>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</si>
  <si>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</si>
  <si>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</si>
  <si>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</si>
  <si>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</si>
  <si>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</si>
  <si>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</si>
  <si>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</si>
  <si>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</si>
  <si>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</si>
  <si>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</si>
  <si>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</si>
  <si>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</si>
  <si>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</si>
  <si>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</si>
  <si>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</si>
  <si>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</si>
  <si>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</si>
  <si>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</si>
  <si>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</si>
  <si>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</si>
  <si>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</si>
  <si>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</si>
  <si>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</si>
  <si>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</si>
  <si>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</si>
  <si>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</si>
  <si>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</si>
  <si>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</si>
  <si>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</si>
  <si>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</si>
  <si>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</si>
  <si>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</si>
  <si>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</si>
  <si>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</si>
  <si>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</si>
  <si>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</si>
  <si>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</si>
  <si>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</si>
  <si>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</si>
  <si>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</si>
  <si>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</si>
  <si>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</si>
  <si>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</si>
  <si>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</si>
  <si>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</si>
  <si>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</si>
  <si>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</si>
  <si>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</si>
  <si>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</si>
  <si>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</si>
  <si>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</si>
  <si>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</si>
  <si>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</si>
  <si>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</si>
  <si>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</si>
  <si>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</si>
  <si>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</si>
  <si>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</si>
  <si>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</si>
  <si>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</si>
  <si>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</si>
  <si>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</si>
  <si>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</si>
  <si>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</si>
  <si>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</si>
  <si>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</si>
  <si>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</si>
  <si>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</si>
  <si>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</si>
  <si>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</si>
  <si>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</si>
  <si>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</si>
  <si>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</si>
  <si>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</si>
  <si>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</si>
  <si>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</si>
  <si>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</si>
  <si>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</si>
  <si>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</si>
  <si>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</si>
  <si>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</si>
  <si>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</si>
  <si>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</si>
  <si>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</si>
  <si>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</si>
  <si>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</si>
  <si>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</si>
  <si>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</si>
  <si>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</si>
  <si>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</si>
  <si>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</si>
  <si>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</si>
  <si>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</si>
  <si>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</si>
  <si>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</si>
  <si>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</si>
  <si>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</si>
  <si>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</si>
  <si>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</si>
  <si>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</si>
  <si>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</si>
  <si>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</si>
  <si>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</si>
  <si>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</si>
  <si>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</si>
  <si>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</si>
  <si>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</si>
  <si>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</si>
  <si>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</si>
  <si>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</si>
  <si>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</si>
  <si>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</si>
  <si>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</si>
  <si>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</si>
  <si>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</si>
  <si>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</si>
  <si>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</si>
  <si>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</si>
  <si>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</si>
  <si>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</si>
  <si>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</si>
  <si>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</si>
  <si>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</si>
  <si>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</si>
  <si>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</si>
  <si>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</si>
  <si>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</si>
  <si>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</si>
  <si>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</si>
  <si>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</si>
  <si>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</si>
  <si>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</si>
  <si>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</si>
  <si>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</si>
  <si>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</si>
  <si>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</si>
  <si>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</si>
  <si>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</si>
  <si>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</si>
  <si>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</si>
  <si>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</si>
  <si>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</si>
  <si>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</si>
  <si>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</si>
  <si>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</si>
  <si>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</si>
  <si>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</si>
  <si>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</si>
  <si>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</si>
  <si>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</si>
  <si>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</si>
  <si>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</si>
  <si>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</si>
  <si>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</si>
  <si>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</si>
  <si>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</si>
  <si>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</si>
  <si>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</si>
  <si>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</si>
  <si>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</si>
  <si>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</si>
  <si>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</si>
  <si>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</si>
  <si>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</si>
  <si>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</si>
  <si>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</si>
  <si>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</si>
  <si>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</si>
  <si>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</si>
  <si>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</si>
  <si>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</si>
  <si>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</si>
  <si>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</si>
  <si>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</si>
  <si>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</si>
  <si>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</si>
  <si>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</si>
  <si>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</si>
  <si>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</si>
  <si>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</si>
  <si>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</si>
  <si>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</si>
  <si>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</si>
  <si>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</si>
  <si>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</si>
  <si>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</si>
  <si>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</si>
  <si>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</si>
  <si>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</si>
  <si>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</si>
  <si>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</si>
  <si>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</si>
  <si>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</si>
  <si>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</si>
  <si>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</si>
  <si>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</si>
  <si>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</si>
  <si>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</si>
  <si>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</si>
  <si>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</si>
  <si>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</si>
  <si>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</si>
  <si>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</si>
  <si>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</si>
  <si>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</si>
  <si>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</si>
  <si>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</si>
  <si>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</si>
  <si>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</si>
  <si>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</si>
  <si>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</si>
  <si>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</si>
  <si>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</si>
  <si>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</si>
  <si>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</si>
  <si>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</si>
  <si>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</si>
  <si>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</si>
  <si>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</si>
  <si>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</si>
  <si>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</si>
  <si>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</si>
  <si>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</si>
  <si>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</si>
  <si>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</si>
  <si>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</si>
  <si>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</si>
  <si>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</si>
  <si>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</si>
  <si>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</si>
  <si>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</si>
  <si>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</si>
  <si>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</si>
  <si>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</si>
  <si>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</si>
  <si>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</si>
  <si>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</si>
  <si>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</si>
  <si>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</si>
  <si>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</si>
  <si>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</si>
  <si>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</si>
  <si>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</si>
  <si>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</si>
  <si>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</si>
  <si>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</si>
  <si>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</si>
  <si>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</si>
  <si>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</si>
  <si>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</si>
  <si>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</si>
  <si>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</si>
  <si>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</si>
  <si>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</si>
  <si>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</si>
  <si>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</si>
  <si>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</si>
  <si>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</si>
  <si>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</si>
  <si>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</si>
  <si>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</si>
  <si>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</si>
  <si>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</si>
  <si>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</si>
  <si>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</si>
  <si>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</si>
  <si>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</si>
  <si>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</si>
  <si>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</si>
  <si>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</si>
  <si>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</si>
  <si>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</si>
  <si>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</si>
  <si>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</si>
  <si>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</si>
  <si>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</si>
  <si>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</si>
  <si>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</si>
  <si>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</si>
  <si>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</si>
  <si>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</si>
  <si>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</si>
  <si>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</si>
  <si>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</si>
  <si>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</si>
  <si>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</si>
  <si>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</si>
  <si>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</si>
  <si>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</si>
  <si>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</si>
  <si>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</si>
  <si>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</si>
  <si>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</si>
  <si>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</si>
  <si>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</si>
  <si>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</si>
  <si>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</si>
  <si>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</si>
  <si>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</si>
  <si>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</si>
  <si>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</si>
  <si>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</si>
  <si>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</si>
  <si>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</si>
  <si>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</si>
  <si>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</si>
  <si>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</si>
  <si>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</si>
  <si>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</si>
  <si>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</si>
  <si>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</si>
  <si>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</si>
  <si>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</si>
  <si>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</si>
  <si>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</si>
  <si>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</si>
  <si>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</si>
  <si>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</si>
  <si>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</si>
  <si>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</si>
  <si>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</si>
  <si>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</si>
  <si>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</si>
  <si>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</si>
  <si>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</si>
  <si>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</si>
  <si>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</si>
  <si>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</si>
  <si>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</si>
  <si>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</si>
  <si>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</si>
  <si>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</si>
  <si>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</si>
  <si>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</si>
  <si>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</si>
  <si>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</si>
  <si>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</si>
  <si>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</si>
  <si>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</si>
  <si>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</si>
  <si>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</si>
  <si>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</si>
  <si>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</si>
  <si>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</si>
  <si>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</si>
  <si>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</si>
  <si>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</si>
  <si>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</si>
  <si>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</si>
  <si>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</si>
  <si>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</si>
  <si>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</si>
  <si>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</si>
  <si>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</si>
  <si>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</si>
  <si>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</si>
  <si>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</si>
  <si>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</si>
  <si>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</si>
  <si>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</si>
  <si>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</si>
  <si>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</si>
  <si>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</si>
  <si>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</si>
  <si>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</si>
  <si>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</si>
  <si>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</si>
  <si>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</si>
  <si>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</si>
  <si>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</si>
  <si>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</si>
  <si>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</si>
  <si>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</si>
  <si>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</si>
  <si>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</si>
  <si>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</si>
  <si>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</si>
  <si>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</si>
  <si>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</si>
  <si>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</si>
  <si>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</si>
  <si>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</si>
  <si>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</si>
  <si>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</si>
  <si>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</si>
  <si>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</si>
  <si>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</si>
  <si>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</si>
  <si>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</si>
  <si>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</si>
  <si>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</si>
  <si>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</si>
  <si>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</si>
  <si>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</si>
  <si>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</si>
  <si>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</si>
  <si>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</si>
  <si>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</si>
  <si>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</si>
  <si>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</si>
  <si>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</si>
  <si>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</si>
  <si>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</si>
  <si>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</si>
  <si>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</si>
  <si>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</si>
  <si>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</si>
  <si>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</si>
  <si>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</si>
  <si>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</si>
  <si>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</si>
  <si>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</si>
  <si>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</si>
  <si>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</si>
  <si>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</si>
  <si>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</si>
  <si>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</si>
  <si>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</si>
  <si>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</si>
  <si>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</si>
  <si>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</si>
  <si>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</si>
  <si>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</si>
  <si>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</si>
  <si>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</si>
  <si>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</si>
  <si>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</si>
  <si>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</si>
  <si>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</si>
  <si>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</si>
  <si>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</si>
  <si>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</si>
  <si>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</si>
  <si>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</si>
  <si>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</si>
  <si>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</si>
  <si>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</si>
  <si>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</si>
  <si>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</si>
  <si>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</si>
  <si>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</si>
  <si>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</si>
  <si>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</si>
  <si>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</si>
  <si>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</si>
  <si>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</si>
  <si>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</si>
  <si>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</si>
  <si>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</si>
  <si>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</si>
  <si>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</si>
  <si>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</si>
  <si>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</si>
  <si>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</si>
  <si>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</si>
  <si>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</si>
  <si>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</si>
  <si>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</si>
  <si>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</si>
  <si>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</si>
  <si>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</si>
  <si>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</si>
  <si>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</si>
  <si>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</si>
  <si>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</si>
  <si>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</si>
  <si>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</si>
  <si>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</si>
  <si>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</si>
  <si>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</si>
  <si>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</si>
  <si>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</si>
  <si>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</si>
  <si>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</si>
  <si>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</si>
  <si>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</si>
  <si>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</si>
  <si>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</si>
  <si>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</si>
  <si>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</si>
  <si>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</si>
  <si>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</si>
  <si>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</si>
  <si>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</si>
  <si>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</si>
  <si>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</si>
  <si>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</si>
  <si>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</si>
  <si>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</si>
  <si>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</si>
  <si>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</si>
  <si>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</si>
  <si>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</si>
  <si>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</si>
  <si>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</si>
  <si>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</si>
  <si>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</si>
  <si>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</si>
  <si>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</si>
  <si>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</si>
  <si>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</si>
  <si>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</si>
  <si>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</si>
  <si>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</si>
  <si>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</si>
  <si>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</si>
  <si>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</si>
  <si>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</si>
  <si>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</si>
  <si>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</si>
  <si>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</si>
  <si>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</si>
  <si>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</si>
  <si>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</si>
  <si>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</si>
  <si>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</si>
  <si>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</si>
  <si>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</si>
  <si>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</si>
  <si>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</si>
  <si>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</si>
  <si>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</si>
  <si>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</si>
  <si>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</si>
  <si>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</si>
  <si>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</si>
  <si>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</si>
  <si>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</si>
  <si>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</si>
  <si>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</si>
  <si>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</si>
  <si>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</si>
  <si>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</si>
  <si>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</si>
  <si>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</si>
  <si>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</si>
  <si>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</si>
  <si>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</si>
  <si>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</si>
  <si>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</si>
  <si>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</si>
  <si>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</si>
  <si>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</si>
  <si>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</si>
  <si>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</si>
  <si>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</si>
  <si>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</si>
  <si>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</si>
  <si>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</si>
  <si>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</si>
  <si>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</si>
  <si>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</si>
  <si>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</si>
  <si>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</si>
  <si>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</si>
  <si>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</si>
  <si>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</si>
  <si>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</si>
  <si>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</si>
  <si>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</si>
  <si>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</si>
  <si>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</si>
  <si>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</si>
  <si>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</si>
  <si>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</si>
  <si>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</si>
  <si>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</si>
  <si>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</si>
  <si>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</si>
  <si>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</si>
  <si>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</si>
  <si>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</si>
  <si>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</si>
  <si>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</si>
  <si>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</si>
  <si>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</si>
  <si>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</si>
  <si>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</si>
  <si>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</si>
  <si>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</si>
  <si>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</si>
  <si>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</si>
  <si>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</si>
  <si>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</si>
  <si>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</si>
  <si>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</si>
  <si>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</si>
  <si>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</si>
  <si>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</si>
  <si>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</si>
  <si>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</si>
  <si>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</si>
  <si>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</si>
  <si>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</si>
  <si>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</si>
  <si>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</si>
  <si>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</si>
  <si>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</si>
  <si>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</si>
  <si>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</si>
  <si>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</si>
  <si>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</si>
  <si>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</si>
  <si>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</si>
  <si>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</si>
  <si>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</si>
  <si>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</si>
  <si>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</si>
  <si>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</si>
  <si>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</si>
  <si>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</si>
  <si>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</si>
  <si>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</si>
  <si>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</si>
  <si>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</si>
  <si>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</si>
  <si>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</si>
  <si>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</si>
  <si>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</si>
  <si>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</si>
  <si>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</si>
  <si>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</si>
  <si>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</si>
  <si>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</si>
  <si>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</si>
  <si>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</si>
  <si>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</si>
  <si>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</si>
  <si>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</si>
  <si>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</si>
  <si>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</si>
  <si>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</si>
  <si>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</si>
  <si>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</si>
  <si>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</si>
  <si>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</si>
  <si>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</si>
  <si>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</si>
  <si>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</si>
  <si>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</si>
  <si>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</si>
  <si>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</si>
  <si>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</si>
  <si>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</si>
  <si>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</si>
  <si>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</si>
  <si>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</si>
  <si>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</si>
  <si>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</si>
  <si>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</si>
  <si>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</si>
  <si>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</si>
  <si>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</si>
  <si>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</si>
  <si>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</si>
  <si>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</si>
  <si>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</si>
  <si>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</si>
  <si>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</si>
  <si>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</si>
  <si>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</si>
  <si>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</si>
  <si>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</si>
  <si>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</si>
  <si>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</si>
  <si>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</si>
  <si>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</si>
  <si>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</si>
  <si>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</si>
  <si>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</si>
  <si>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</si>
  <si>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</si>
  <si>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</si>
  <si>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</si>
  <si>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</si>
  <si>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</si>
  <si>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</si>
  <si>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</si>
  <si>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</si>
  <si>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</si>
  <si>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</si>
  <si>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</si>
  <si>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</si>
  <si>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</si>
  <si>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</si>
  <si>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</si>
  <si>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</si>
  <si>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</si>
  <si>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</si>
  <si>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</si>
  <si>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</si>
  <si>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</si>
  <si>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</si>
  <si>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</si>
  <si>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</si>
  <si>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</si>
  <si>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</si>
  <si>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</si>
  <si>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</si>
  <si>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</si>
  <si>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</si>
  <si>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</si>
  <si>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</si>
  <si>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</si>
  <si>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</si>
  <si>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</si>
  <si>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</si>
  <si>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</si>
  <si>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</si>
  <si>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</si>
  <si>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</si>
  <si>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</si>
  <si>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</si>
  <si>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</si>
  <si>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</si>
  <si>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</si>
  <si>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</si>
  <si>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</si>
  <si>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</si>
  <si>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</si>
  <si>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</si>
  <si>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</si>
  <si>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</si>
  <si>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</si>
  <si>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</si>
  <si>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</si>
  <si>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</si>
  <si>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</si>
  <si>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</si>
  <si>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</si>
  <si>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</si>
  <si>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</si>
  <si>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</si>
  <si>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</si>
  <si>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</si>
  <si>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</si>
  <si>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</si>
  <si>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</si>
  <si>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</si>
  <si>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</si>
  <si>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</si>
  <si>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</si>
  <si>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</si>
  <si>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</si>
  <si>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</si>
  <si>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</si>
  <si>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</si>
  <si>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</si>
  <si>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</si>
  <si>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</si>
  <si>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</si>
  <si>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</si>
  <si>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</si>
  <si>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</si>
  <si>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</si>
  <si>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</si>
  <si>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</si>
  <si>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</si>
  <si>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</si>
  <si>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</si>
  <si>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</si>
  <si>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</si>
  <si>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</si>
  <si>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</si>
  <si>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</si>
  <si>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</si>
  <si>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</si>
  <si>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</si>
  <si>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</si>
  <si>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</si>
  <si>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</si>
  <si>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</si>
  <si>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</si>
  <si>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</si>
  <si>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</si>
  <si>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</si>
  <si>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</si>
  <si>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</si>
  <si>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</si>
  <si>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</si>
  <si>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</si>
  <si>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</si>
  <si>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</si>
  <si>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</si>
  <si>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</si>
  <si>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</si>
  <si>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</si>
  <si>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</si>
  <si>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</si>
  <si>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</si>
  <si>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</si>
  <si>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</si>
  <si>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</si>
  <si>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</si>
  <si>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</si>
  <si>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</si>
  <si>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</si>
  <si>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</si>
  <si>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</si>
  <si>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</si>
  <si>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</si>
  <si>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</si>
  <si>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</si>
  <si>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</si>
  <si>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</si>
  <si>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</si>
  <si>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</si>
  <si>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</si>
  <si>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</si>
  <si>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</si>
  <si>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</si>
  <si>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</si>
  <si>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</si>
  <si>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</si>
  <si>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</si>
  <si>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</si>
  <si>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</si>
  <si>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</si>
  <si>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</si>
  <si>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</si>
  <si>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</si>
  <si>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</si>
  <si>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</si>
  <si>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</si>
  <si>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</si>
  <si>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</si>
  <si>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</si>
  <si>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</si>
  <si>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</si>
  <si>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</si>
  <si>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</si>
  <si>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</si>
  <si>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</si>
  <si>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</si>
  <si>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</si>
  <si>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</si>
  <si>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</si>
  <si>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</si>
  <si>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</si>
  <si>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</si>
  <si>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</si>
  <si>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</si>
  <si>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</si>
  <si>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</si>
  <si>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</si>
  <si>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</si>
  <si>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</si>
  <si>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</si>
  <si>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</si>
  <si>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</si>
  <si>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</si>
  <si>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</si>
  <si>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</si>
  <si>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</si>
  <si>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</si>
  <si>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</si>
  <si>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</si>
  <si>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</si>
  <si>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</si>
  <si>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</si>
  <si>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</si>
  <si>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</si>
  <si>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</si>
  <si>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</si>
  <si>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</si>
  <si>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</si>
  <si>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</si>
  <si>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</si>
  <si>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</si>
  <si>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</si>
  <si>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</si>
  <si>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</si>
  <si>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</si>
  <si>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</si>
  <si>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</si>
  <si>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</si>
  <si>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</si>
  <si>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</si>
  <si>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</si>
  <si>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</si>
  <si>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</si>
  <si>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</si>
  <si>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</si>
  <si>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</si>
  <si>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</si>
  <si>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</si>
  <si>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</si>
  <si>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</si>
  <si>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</si>
  <si>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</si>
  <si>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</si>
  <si>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</si>
  <si>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</si>
  <si>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</si>
  <si>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</si>
  <si>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</si>
  <si>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</si>
  <si>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</si>
  <si>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</si>
  <si>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</si>
  <si>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</si>
  <si>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</si>
  <si>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</si>
  <si>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</si>
  <si>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</si>
  <si>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</si>
  <si>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</si>
  <si>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</si>
  <si>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</si>
  <si>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</si>
  <si>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</si>
  <si>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</si>
  <si>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</si>
  <si>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</si>
  <si>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</si>
  <si>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</si>
  <si>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</si>
  <si>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</si>
  <si>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</si>
  <si>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</si>
  <si>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</si>
  <si>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</si>
  <si>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</si>
  <si>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</si>
  <si>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</si>
  <si>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</si>
  <si>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</si>
  <si>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</si>
  <si>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</si>
  <si>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</si>
  <si>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</si>
  <si>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</si>
  <si>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</si>
  <si>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</si>
  <si>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</si>
  <si>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</si>
  <si>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</si>
  <si>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</si>
  <si>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</si>
  <si>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</si>
  <si>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</si>
  <si>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</si>
  <si>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</si>
  <si>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</si>
  <si>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</si>
  <si>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</si>
  <si>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</si>
  <si>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</si>
  <si>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</si>
  <si>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</si>
  <si>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</si>
  <si>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</si>
  <si>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</si>
  <si>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</si>
  <si>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</si>
  <si>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</si>
  <si>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</si>
  <si>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</si>
  <si>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</si>
  <si>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</si>
  <si>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</si>
  <si>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</si>
  <si>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</si>
  <si>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</si>
  <si>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</si>
  <si>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</si>
  <si>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</si>
  <si>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</si>
  <si>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</si>
  <si>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</si>
  <si>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</si>
  <si>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</si>
  <si>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</si>
  <si>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</si>
  <si>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</si>
  <si>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</si>
  <si>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</si>
  <si>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</si>
  <si>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</si>
  <si>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</si>
  <si>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</si>
  <si>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</si>
  <si>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</si>
  <si>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</si>
  <si>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</si>
  <si>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</si>
  <si>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</si>
  <si>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</si>
  <si>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</si>
  <si>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</si>
  <si>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</si>
  <si>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</si>
  <si>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</si>
  <si>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</si>
  <si>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</si>
  <si>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</si>
  <si>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</si>
  <si>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</si>
  <si>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</si>
  <si>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</si>
  <si>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</si>
  <si>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</si>
  <si>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</si>
  <si>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</si>
  <si>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</si>
  <si>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</si>
  <si>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</si>
  <si>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</si>
  <si>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</si>
  <si>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</si>
  <si>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</si>
  <si>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</si>
  <si>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</si>
  <si>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</si>
  <si>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</si>
  <si>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</si>
  <si>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</si>
  <si>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</si>
  <si>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</si>
  <si>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</si>
  <si>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</si>
  <si>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</si>
  <si>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</si>
  <si>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</si>
  <si>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</si>
  <si>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</si>
  <si>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</si>
  <si>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</si>
  <si>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</si>
  <si>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</si>
  <si>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</si>
  <si>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</si>
  <si>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</si>
  <si>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</si>
  <si>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</si>
  <si>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</si>
  <si>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</si>
  <si>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</si>
  <si>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</si>
  <si>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</si>
  <si>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</si>
  <si>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</si>
  <si>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</si>
  <si>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</si>
  <si>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</si>
  <si>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</si>
  <si>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</si>
  <si>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</si>
  <si>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</si>
  <si>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</si>
  <si>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</si>
  <si>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</si>
  <si>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</si>
  <si>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</si>
  <si>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</si>
  <si>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</si>
  <si>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</si>
  <si>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</si>
  <si>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</si>
  <si>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</si>
  <si>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</si>
  <si>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</si>
  <si>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</si>
  <si>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</si>
  <si>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</si>
  <si>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</si>
  <si>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</si>
  <si>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</si>
  <si>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</si>
  <si>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</si>
  <si>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</si>
  <si>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</si>
  <si>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</si>
  <si>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</si>
  <si>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</si>
  <si>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</si>
  <si>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</si>
  <si>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</si>
  <si>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</si>
  <si>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</si>
  <si>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</si>
  <si>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</si>
  <si>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</si>
  <si>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</si>
  <si>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</si>
  <si>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</si>
  <si>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</si>
  <si>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</si>
  <si>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</si>
  <si>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</si>
  <si>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</si>
  <si>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</si>
  <si>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</si>
  <si>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</si>
  <si>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</si>
  <si>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</si>
  <si>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</si>
  <si>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</si>
  <si>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</si>
  <si>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</si>
  <si>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</si>
  <si>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</si>
  <si>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</si>
  <si>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</si>
  <si>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</si>
  <si>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</si>
  <si>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</si>
  <si>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</si>
  <si>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</si>
  <si>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</si>
  <si>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</si>
  <si>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</si>
  <si>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</si>
  <si>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</si>
  <si>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</si>
  <si>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</si>
  <si>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</si>
  <si>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</si>
  <si>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</si>
  <si>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</si>
  <si>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</si>
  <si>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</si>
  <si>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</si>
  <si>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</si>
  <si>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</si>
  <si>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</si>
  <si>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</si>
  <si>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</si>
  <si>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</si>
  <si>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</si>
  <si>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</si>
  <si>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</si>
  <si>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</si>
  <si>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</si>
  <si>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</si>
  <si>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</si>
  <si>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</si>
  <si>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</si>
  <si>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</si>
  <si>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</si>
  <si>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</si>
  <si>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</si>
  <si>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</si>
  <si>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</si>
  <si>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</si>
  <si>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</si>
  <si>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</si>
  <si>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</si>
  <si>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</si>
  <si>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</si>
  <si>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</si>
  <si>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</si>
  <si>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</si>
  <si>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</si>
  <si>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</si>
  <si>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</si>
  <si>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</si>
  <si>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</si>
  <si>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</si>
  <si>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</si>
  <si>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</si>
  <si>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</si>
  <si>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</si>
  <si>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</si>
  <si>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</si>
  <si>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</si>
  <si>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</si>
  <si>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</si>
  <si>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</si>
  <si>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</si>
  <si>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</si>
  <si>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</si>
  <si>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</si>
  <si>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</si>
  <si>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</si>
  <si>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</si>
  <si>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</si>
  <si>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</si>
  <si>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</si>
  <si>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</si>
  <si>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</si>
  <si>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</si>
  <si>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</si>
  <si>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</si>
  <si>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</si>
  <si>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</si>
  <si>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</si>
  <si>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</si>
  <si>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</si>
  <si>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</si>
  <si>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</si>
  <si>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</si>
  <si>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</si>
  <si>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</si>
  <si>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</si>
  <si>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</si>
  <si>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</si>
  <si>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</si>
  <si>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</si>
  <si>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</si>
  <si>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</si>
  <si>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</si>
  <si>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</si>
  <si>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</si>
  <si>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</si>
  <si>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</si>
  <si>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</si>
  <si>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</si>
  <si>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</si>
  <si>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</si>
  <si>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</si>
  <si>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</si>
  <si>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</si>
  <si>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</si>
  <si>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</si>
  <si>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</si>
  <si>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</si>
  <si>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</si>
  <si>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</si>
  <si>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</si>
  <si>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</si>
  <si>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</si>
  <si>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</si>
  <si>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</si>
  <si>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</si>
  <si>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</si>
  <si>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</si>
  <si>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</si>
  <si>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</si>
  <si>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</si>
  <si>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</si>
  <si>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</si>
  <si>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</si>
  <si>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</si>
  <si>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</si>
  <si>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</si>
  <si>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</si>
  <si>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</si>
  <si>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</si>
  <si>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</si>
  <si>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</si>
  <si>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</si>
  <si>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</si>
  <si>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</si>
  <si>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</si>
  <si>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</si>
  <si>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</si>
  <si>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</si>
  <si>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</si>
  <si>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</si>
  <si>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</si>
  <si>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</si>
  <si>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</si>
  <si>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</si>
  <si>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</si>
  <si>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</si>
  <si>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</si>
  <si>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</si>
  <si>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</si>
  <si>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</si>
  <si>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</si>
  <si>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</si>
  <si>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</si>
  <si>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</si>
  <si>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</si>
  <si>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</si>
  <si>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</si>
  <si>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</si>
  <si>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</si>
  <si>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</si>
  <si>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</si>
  <si>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</si>
  <si>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</si>
  <si>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</si>
  <si>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</si>
  <si>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</si>
  <si>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</si>
  <si>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</si>
  <si>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</si>
  <si>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</si>
  <si>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</si>
  <si>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</si>
  <si>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</si>
  <si>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</si>
  <si>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</si>
  <si>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</si>
  <si>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</si>
  <si>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</si>
  <si>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</si>
  <si>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</si>
  <si>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</si>
  <si>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</si>
  <si>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</si>
  <si>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</si>
  <si>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</si>
  <si>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</si>
  <si>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</si>
  <si>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</si>
  <si>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</si>
  <si>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</si>
  <si>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</si>
  <si>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</si>
  <si>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</si>
  <si>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</si>
  <si>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</si>
  <si>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</si>
  <si>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</si>
  <si>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</si>
  <si>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</si>
  <si>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</si>
  <si>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</si>
  <si>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</si>
  <si>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</si>
  <si>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</si>
  <si>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</si>
  <si>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</si>
  <si>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</si>
  <si>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</si>
  <si>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</si>
  <si>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</si>
  <si>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</si>
  <si>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</si>
  <si>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</si>
  <si>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</si>
  <si>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</si>
  <si>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</si>
  <si>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</si>
  <si>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</si>
  <si>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</si>
  <si>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</si>
  <si>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</si>
  <si>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</si>
  <si>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</si>
  <si>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</si>
  <si>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</si>
  <si>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</si>
  <si>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</si>
  <si>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</si>
  <si>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</si>
  <si>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</si>
  <si>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</si>
  <si>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</si>
  <si>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</si>
  <si>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</si>
  <si>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</si>
  <si>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</si>
  <si>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</si>
  <si>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</si>
  <si>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</si>
  <si>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</si>
  <si>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</si>
  <si>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</si>
  <si>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</si>
  <si>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</si>
  <si>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</si>
  <si>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</si>
  <si>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</si>
  <si>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</si>
  <si>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</si>
  <si>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</si>
  <si>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</si>
  <si>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</si>
  <si>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</si>
  <si>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</si>
  <si>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</si>
  <si>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</si>
  <si>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</si>
  <si>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</si>
  <si>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</si>
  <si>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</si>
  <si>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</si>
  <si>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</si>
  <si>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</si>
  <si>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</si>
  <si>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</si>
  <si>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</si>
  <si>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</si>
  <si>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</si>
  <si>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</si>
  <si>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</si>
  <si>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</si>
  <si>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</si>
  <si>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</si>
  <si>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</si>
  <si>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</si>
  <si>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</si>
  <si>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</si>
  <si>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</si>
  <si>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</si>
  <si>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</si>
  <si>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</si>
  <si>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</si>
  <si>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</si>
  <si>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</si>
  <si>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</si>
  <si>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</si>
  <si>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</si>
  <si>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</si>
  <si>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</si>
  <si>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</si>
  <si>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</si>
  <si>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</si>
  <si>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</si>
  <si>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</si>
  <si>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</si>
  <si>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</si>
  <si>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</si>
  <si>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</si>
  <si>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</si>
  <si>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</si>
  <si>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</si>
  <si>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</si>
  <si>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</si>
  <si>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</si>
  <si>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</si>
  <si>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</si>
  <si>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</si>
  <si>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</si>
  <si>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</si>
  <si>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</si>
  <si>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</si>
  <si>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</si>
  <si>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</si>
  <si>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</si>
  <si>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</si>
  <si>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</si>
  <si>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</si>
  <si>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</si>
  <si>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</si>
  <si>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</si>
  <si>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</si>
  <si>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</si>
  <si>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</si>
  <si>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</si>
  <si>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</si>
  <si>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</si>
  <si>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</si>
  <si>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</si>
  <si>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</si>
  <si>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</si>
  <si>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</si>
  <si>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</si>
  <si>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</si>
  <si>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</si>
  <si>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</si>
  <si>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</si>
  <si>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</si>
  <si>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</si>
  <si>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</si>
  <si>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</si>
  <si>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</si>
  <si>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</si>
  <si>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</si>
  <si>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</si>
  <si>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</si>
  <si>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</si>
  <si>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</si>
  <si>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</si>
  <si>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</si>
  <si>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</si>
  <si>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</si>
  <si>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</si>
  <si>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</si>
  <si>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</si>
  <si>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</si>
  <si>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</si>
  <si>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</si>
  <si>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</si>
  <si>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</si>
  <si>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</si>
  <si>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</si>
  <si>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</si>
  <si>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</si>
  <si>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</si>
  <si>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</si>
  <si>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</si>
  <si>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</si>
  <si>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</si>
  <si>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</si>
  <si>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</si>
  <si>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</si>
  <si>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</si>
  <si>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</si>
  <si>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</si>
  <si>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</si>
  <si>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</si>
  <si>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</si>
  <si>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</si>
  <si>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</si>
  <si>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</si>
  <si>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</si>
  <si>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</si>
  <si>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</si>
  <si>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</si>
  <si>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</si>
  <si>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</si>
  <si>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</si>
  <si>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</si>
  <si>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</si>
  <si>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</si>
  <si>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</si>
  <si>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</si>
  <si>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</si>
  <si>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</si>
  <si>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</si>
  <si>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</si>
  <si>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</si>
  <si>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</si>
  <si>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</si>
  <si>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</si>
  <si>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</si>
  <si>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</si>
  <si>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</si>
  <si>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</si>
  <si>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</si>
  <si>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</si>
  <si>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</si>
  <si>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</si>
  <si>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</si>
  <si>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</si>
  <si>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</si>
  <si>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</si>
  <si>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</si>
  <si>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</si>
  <si>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</si>
  <si>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</si>
  <si>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</si>
  <si>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</si>
  <si>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</si>
  <si>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</si>
  <si>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</si>
  <si>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</si>
  <si>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</si>
  <si>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</si>
  <si>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</si>
  <si>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</si>
  <si>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</si>
  <si>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</si>
  <si>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</si>
  <si>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</si>
  <si>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</si>
  <si>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</si>
  <si>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</si>
  <si>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</si>
  <si>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</si>
  <si>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</si>
  <si>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</si>
  <si>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</si>
  <si>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</si>
  <si>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</si>
  <si>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</si>
  <si>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</si>
  <si>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</si>
  <si>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</si>
  <si>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</si>
  <si>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</si>
  <si>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</si>
  <si>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</si>
  <si>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</si>
  <si>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</si>
  <si>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</si>
  <si>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</si>
  <si>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</si>
  <si>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</si>
  <si>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</si>
  <si>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</si>
  <si>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</si>
  <si>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</si>
  <si>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</si>
  <si>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</si>
  <si>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</si>
  <si>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</si>
  <si>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</si>
  <si>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</si>
  <si>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</si>
  <si>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</si>
  <si>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</si>
  <si>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</si>
  <si>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</si>
  <si>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</si>
  <si>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</si>
  <si>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</si>
  <si>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</si>
  <si>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</si>
  <si>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</si>
  <si>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</si>
  <si>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</si>
  <si>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</si>
  <si>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</si>
  <si>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</si>
  <si>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</si>
  <si>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</si>
  <si>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</si>
  <si>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</si>
  <si>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</si>
  <si>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</si>
  <si>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</si>
  <si>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</si>
  <si>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</si>
  <si>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</si>
  <si>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</si>
  <si>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</si>
  <si>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</si>
  <si>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</si>
  <si>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</si>
  <si>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</si>
  <si>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</si>
  <si>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</si>
  <si>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</si>
  <si>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</si>
  <si>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</si>
  <si>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</si>
  <si>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</si>
  <si>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</si>
  <si>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</si>
  <si>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</si>
  <si>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</si>
  <si>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</si>
  <si>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</si>
  <si>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</si>
  <si>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</si>
  <si>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</si>
  <si>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</si>
  <si>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</si>
  <si>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</si>
  <si>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</si>
  <si>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</si>
  <si>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</si>
  <si>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</si>
  <si>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</si>
  <si>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</si>
  <si>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</si>
  <si>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</si>
  <si>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</si>
  <si>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</si>
  <si>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</si>
  <si>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</si>
  <si>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</si>
  <si>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</si>
  <si>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</si>
  <si>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</si>
  <si>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</si>
  <si>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</si>
  <si>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</si>
  <si>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</si>
  <si>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</si>
  <si>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</si>
  <si>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</si>
  <si>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</si>
  <si>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</si>
  <si>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</si>
  <si>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</si>
  <si>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</si>
  <si>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</si>
  <si>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</si>
  <si>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</si>
  <si>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</si>
  <si>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</si>
  <si>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</si>
  <si>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</si>
  <si>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</si>
  <si>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</si>
  <si>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</si>
  <si>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</si>
  <si>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</si>
  <si>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</si>
  <si>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</si>
  <si>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</si>
  <si>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</si>
  <si>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</si>
  <si>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</si>
  <si>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</si>
  <si>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</si>
  <si>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</si>
  <si>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</si>
  <si>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</si>
  <si>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</si>
  <si>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</si>
  <si>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</si>
  <si>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</si>
  <si>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</si>
  <si>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</si>
  <si>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</si>
  <si>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</si>
  <si>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</si>
  <si>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</si>
  <si>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</si>
  <si>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</si>
  <si>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</si>
  <si>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</si>
  <si>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</si>
  <si>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</si>
  <si>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</si>
  <si>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</si>
  <si>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</si>
  <si>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</si>
  <si>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</si>
  <si>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</si>
  <si>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</si>
  <si>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</si>
  <si>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</si>
  <si>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</si>
  <si>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</si>
  <si>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</si>
  <si>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</si>
  <si>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</si>
  <si>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</si>
  <si>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</si>
  <si>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</si>
  <si>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</si>
  <si>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</si>
  <si>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</si>
  <si>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</si>
  <si>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</si>
  <si>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</si>
  <si>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</si>
  <si>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</si>
  <si>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</si>
  <si>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</si>
  <si>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</si>
  <si>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</si>
  <si>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</si>
  <si>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</si>
  <si>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</si>
  <si>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</si>
  <si>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</si>
  <si>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</si>
  <si>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</si>
  <si>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</si>
  <si>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</si>
  <si>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</si>
  <si>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</si>
  <si>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</si>
  <si>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</si>
  <si>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</si>
  <si>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</si>
  <si>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</si>
  <si>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</si>
  <si>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</si>
  <si>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</si>
  <si>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</si>
  <si>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</si>
  <si>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</si>
  <si>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</si>
  <si>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</si>
  <si>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</si>
  <si>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</si>
  <si>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</si>
  <si>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</si>
  <si>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</si>
  <si>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</si>
  <si>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</si>
  <si>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</si>
  <si>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</si>
  <si>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</si>
  <si>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</si>
  <si>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</si>
  <si>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</si>
  <si>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</si>
  <si>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</si>
  <si>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</si>
  <si>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</si>
  <si>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</si>
  <si>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</si>
  <si>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</si>
  <si>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</si>
  <si>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</si>
  <si>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</si>
  <si>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</si>
  <si>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</si>
  <si>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</si>
  <si>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</si>
  <si>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</si>
  <si>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</si>
  <si>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</si>
  <si>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</si>
  <si>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</si>
  <si>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</si>
  <si>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</si>
  <si>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</si>
  <si>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</si>
  <si>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</si>
  <si>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</si>
  <si>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</si>
  <si>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</si>
  <si>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</si>
  <si>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</si>
  <si>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</si>
  <si>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</si>
  <si>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</si>
  <si>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</si>
  <si>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</si>
  <si>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</si>
  <si>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</si>
  <si>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</si>
  <si>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</si>
  <si>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</si>
  <si>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</si>
  <si>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</si>
  <si>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</si>
  <si>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</si>
  <si>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</si>
  <si>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</si>
  <si>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</si>
  <si>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</si>
  <si>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</si>
  <si>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</si>
  <si>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</si>
  <si>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</si>
  <si>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</si>
  <si>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</si>
  <si>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</si>
  <si>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</si>
  <si>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</si>
  <si>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</si>
  <si>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</si>
  <si>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</si>
  <si>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</si>
  <si>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</si>
  <si>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</si>
  <si>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</si>
  <si>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</si>
  <si>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</si>
  <si>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</si>
  <si>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</si>
  <si>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</si>
  <si>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</si>
  <si>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</si>
  <si>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</si>
  <si>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</si>
  <si>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</si>
  <si>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</si>
  <si>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</si>
  <si>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</si>
  <si>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</si>
  <si>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</si>
  <si>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</si>
  <si>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</si>
  <si>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</si>
  <si>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</si>
  <si>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</si>
  <si>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</si>
  <si>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</si>
  <si>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</si>
  <si>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</si>
  <si>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</si>
  <si>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</si>
  <si>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</si>
  <si>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</si>
  <si>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</si>
  <si>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</si>
  <si>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</si>
  <si>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</si>
  <si>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</si>
  <si>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</si>
  <si>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</si>
  <si>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</si>
  <si>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</si>
  <si>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</si>
  <si>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</si>
  <si>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</si>
  <si>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</si>
  <si>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</si>
  <si>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</si>
  <si>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</si>
  <si>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</si>
  <si>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</si>
  <si>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</si>
  <si>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</si>
  <si>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</si>
  <si>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</si>
  <si>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</si>
  <si>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</si>
  <si>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</si>
  <si>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</si>
  <si>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</si>
  <si>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</si>
  <si>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</si>
  <si>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</si>
  <si>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</si>
  <si>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</si>
  <si>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</si>
  <si>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</si>
  <si>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</si>
  <si>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</si>
  <si>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</si>
  <si>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</si>
  <si>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</si>
  <si>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</si>
  <si>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</si>
  <si>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</si>
  <si>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</si>
  <si>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</si>
  <si>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</si>
  <si>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</si>
  <si>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</si>
  <si>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</si>
  <si>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</si>
  <si>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</si>
  <si>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</si>
  <si>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</si>
  <si>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</si>
  <si>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</si>
  <si>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</si>
  <si>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</si>
  <si>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</si>
  <si>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</si>
  <si>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</si>
  <si>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</si>
  <si>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</si>
  <si>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</si>
  <si>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</si>
  <si>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</si>
  <si>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</si>
  <si>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</si>
  <si>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</si>
  <si>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</si>
  <si>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</si>
  <si>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</si>
  <si>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</si>
  <si>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</si>
  <si>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</si>
  <si>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</si>
  <si>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</si>
  <si>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</si>
  <si>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</si>
  <si>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</si>
  <si>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</si>
  <si>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</si>
  <si>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</si>
  <si>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</si>
  <si>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</si>
  <si>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</si>
  <si>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</si>
  <si>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</si>
  <si>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</si>
  <si>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</si>
  <si>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</si>
  <si>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</si>
  <si>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</si>
  <si>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</si>
  <si>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</si>
  <si>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</si>
  <si>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</si>
  <si>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</si>
  <si>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</si>
  <si>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</si>
  <si>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</si>
  <si>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</si>
  <si>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</si>
  <si>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</si>
  <si>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</si>
  <si>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</si>
  <si>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</si>
  <si>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</si>
  <si>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</si>
  <si>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</si>
  <si>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</si>
  <si>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</si>
  <si>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</si>
  <si>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</si>
  <si>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</si>
  <si>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</si>
  <si>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</si>
  <si>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</si>
  <si>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</si>
  <si>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</si>
  <si>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</si>
  <si>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</si>
  <si>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</si>
  <si>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</si>
  <si>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</si>
  <si>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</si>
  <si>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</si>
  <si>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</si>
  <si>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</si>
  <si>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</si>
  <si>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</si>
  <si>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</si>
  <si>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</si>
  <si>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</si>
  <si>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</si>
  <si>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</si>
  <si>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</si>
  <si>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</si>
  <si>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</si>
  <si>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</si>
  <si>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</si>
  <si>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</si>
  <si>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</si>
  <si>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</si>
  <si>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</si>
  <si>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</si>
  <si>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</si>
  <si>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</si>
  <si>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</si>
  <si>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</si>
  <si>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</si>
  <si>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</si>
  <si>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</si>
  <si>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</si>
  <si>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</si>
  <si>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</si>
  <si>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</si>
  <si>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</si>
  <si>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</si>
  <si>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</si>
  <si>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</si>
  <si>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</si>
  <si>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</si>
  <si>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</si>
  <si>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</si>
  <si>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</si>
  <si>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</si>
  <si>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</si>
  <si>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</si>
  <si>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</si>
  <si>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</si>
  <si>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</si>
  <si>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</si>
  <si>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</si>
  <si>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</si>
  <si>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</si>
  <si>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</si>
  <si>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</si>
  <si>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</si>
  <si>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</si>
  <si>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</si>
  <si>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</si>
  <si>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</si>
  <si>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</si>
  <si>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</si>
  <si>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</si>
  <si>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</si>
  <si>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</si>
  <si>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</si>
  <si>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</si>
  <si>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</si>
  <si>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</si>
  <si>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</si>
  <si>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</si>
  <si>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</si>
  <si>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</si>
  <si>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</si>
  <si>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</si>
  <si>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</si>
  <si>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</si>
  <si>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</si>
  <si>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</si>
  <si>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</si>
  <si>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</si>
  <si>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</si>
  <si>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</si>
  <si>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</si>
  <si>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</si>
  <si>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</si>
  <si>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</si>
  <si>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</si>
  <si>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</si>
  <si>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</si>
  <si>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</si>
  <si>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</si>
  <si>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</si>
  <si>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</si>
  <si>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</si>
  <si>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</si>
  <si>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</si>
  <si>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</si>
  <si>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</si>
  <si>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</si>
  <si>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</si>
  <si>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</si>
  <si>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</si>
  <si>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</si>
  <si>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</si>
  <si>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</si>
  <si>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</si>
  <si>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</si>
  <si>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</si>
  <si>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</si>
  <si>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</si>
  <si>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</si>
  <si>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</si>
  <si>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</si>
  <si>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</si>
  <si>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</si>
  <si>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</si>
  <si>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</si>
  <si>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</si>
  <si>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</si>
  <si>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</si>
  <si>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</si>
  <si>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</si>
  <si>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</si>
  <si>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</si>
  <si>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</si>
  <si>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</si>
  <si>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</si>
  <si>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</si>
  <si>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</si>
  <si>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</si>
  <si>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</si>
  <si>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</si>
  <si>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</si>
  <si>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</si>
  <si>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</si>
  <si>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</si>
  <si>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</si>
  <si>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</si>
  <si>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</si>
  <si>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</si>
  <si>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</si>
  <si>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</si>
  <si>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</si>
  <si>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</si>
  <si>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</si>
  <si>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</si>
  <si>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</si>
  <si>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</si>
  <si>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</si>
  <si>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</si>
  <si>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</si>
  <si>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</si>
  <si>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</si>
  <si>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</si>
  <si>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</si>
  <si>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</si>
  <si>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</si>
  <si>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</si>
  <si>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</si>
  <si>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</si>
  <si>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</si>
  <si>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</si>
  <si>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</si>
  <si>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</si>
  <si>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</si>
  <si>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</si>
  <si>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</si>
  <si>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</si>
  <si>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</si>
  <si>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</si>
  <si>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</si>
  <si>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</si>
  <si>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</si>
  <si>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</si>
  <si>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</si>
  <si>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</si>
  <si>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</si>
  <si>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</si>
  <si>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</si>
  <si>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</si>
  <si>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</si>
  <si>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</si>
  <si>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</si>
  <si>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</si>
  <si>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</si>
  <si>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</si>
  <si>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</si>
  <si>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</si>
  <si>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</si>
  <si>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</si>
  <si>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</si>
  <si>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</si>
  <si>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</si>
  <si>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</si>
  <si>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</si>
  <si>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</si>
  <si>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</si>
  <si>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</si>
  <si>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</si>
  <si>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</si>
  <si>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</si>
  <si>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</si>
  <si>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</si>
  <si>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</si>
  <si>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</si>
  <si>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</si>
  <si>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</si>
  <si>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</si>
  <si>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</si>
  <si>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</si>
  <si>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</si>
  <si>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</si>
  <si>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</si>
  <si>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</si>
  <si>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</si>
  <si>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</si>
  <si>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</si>
  <si>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</si>
  <si>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</si>
  <si>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</si>
  <si>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</si>
  <si>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</si>
  <si>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</si>
  <si>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</si>
  <si>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</si>
  <si>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</si>
  <si>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</si>
  <si>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</si>
  <si>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</si>
  <si>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</si>
  <si>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</si>
  <si>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</si>
  <si>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</si>
  <si>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</si>
  <si>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</si>
  <si>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</si>
  <si>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</si>
  <si>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</si>
  <si>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</si>
  <si>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</si>
  <si>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</si>
  <si>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</si>
  <si>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</si>
  <si>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</si>
  <si>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</si>
  <si>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</si>
  <si>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</si>
  <si>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</si>
  <si>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</si>
  <si>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</si>
  <si>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</si>
  <si>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</si>
  <si>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</si>
  <si>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</si>
  <si>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</si>
  <si>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</si>
  <si>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</si>
  <si>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</si>
  <si>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</si>
  <si>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</si>
  <si>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</si>
  <si>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</si>
  <si>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</si>
  <si>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</si>
  <si>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</si>
  <si>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</si>
  <si>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</si>
  <si>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</si>
  <si>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</si>
  <si>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</si>
  <si>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</si>
  <si>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</si>
  <si>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</si>
  <si>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</si>
  <si>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</si>
  <si>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</si>
  <si>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</si>
  <si>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</si>
  <si>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</si>
  <si>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</si>
  <si>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</si>
  <si>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</si>
  <si>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</si>
  <si>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</si>
  <si>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</si>
  <si>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</si>
  <si>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</si>
  <si>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</si>
  <si>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</si>
  <si>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</si>
  <si>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</si>
  <si>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</si>
  <si>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</si>
  <si>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</si>
  <si>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</si>
  <si>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</si>
  <si>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</si>
  <si>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</si>
  <si>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</si>
  <si>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</si>
  <si>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</si>
  <si>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</si>
  <si>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</si>
  <si>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</si>
  <si>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</si>
  <si>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</si>
  <si>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</si>
  <si>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</si>
  <si>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</si>
  <si>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</si>
  <si>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</si>
  <si>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</si>
  <si>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</si>
  <si>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</si>
  <si>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</si>
  <si>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</si>
  <si>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</si>
  <si>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</si>
  <si>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</si>
  <si>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</si>
  <si>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</si>
  <si>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</si>
  <si>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</si>
  <si>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</si>
  <si>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</si>
  <si>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</si>
  <si>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</si>
  <si>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</si>
  <si>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</si>
  <si>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</si>
  <si>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</si>
  <si>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</si>
  <si>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</si>
  <si>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</si>
  <si>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</si>
  <si>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</si>
  <si>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</si>
  <si>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</si>
  <si>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</si>
  <si>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</si>
  <si>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</si>
  <si>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</si>
  <si>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</si>
  <si>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</si>
  <si>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</si>
  <si>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</si>
  <si>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</si>
  <si>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</si>
  <si>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</si>
  <si>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</si>
  <si>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</si>
  <si>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</si>
  <si>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</si>
  <si>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</si>
  <si>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</si>
  <si>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</si>
  <si>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</si>
  <si>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</si>
  <si>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</si>
  <si>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</si>
  <si>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</si>
  <si>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</si>
  <si>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</si>
  <si>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</si>
  <si>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</si>
  <si>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</si>
  <si>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</si>
  <si>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</si>
  <si>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</si>
  <si>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</si>
  <si>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</si>
  <si>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</si>
  <si>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</si>
  <si>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</si>
  <si>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</si>
  <si>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</si>
  <si>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</si>
  <si>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</si>
  <si>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</si>
  <si>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</si>
  <si>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</si>
  <si>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</si>
  <si>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</si>
  <si>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</si>
  <si>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</si>
  <si>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</si>
  <si>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</si>
  <si>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</si>
  <si>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</si>
  <si>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</si>
  <si>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</si>
  <si>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</si>
  <si>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</si>
  <si>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</si>
  <si>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</si>
  <si>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</si>
  <si>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</si>
  <si>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</si>
  <si>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</si>
  <si>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</si>
  <si>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</si>
  <si>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</si>
  <si>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</si>
  <si>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</si>
  <si>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</si>
  <si>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</si>
  <si>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</si>
  <si>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</si>
  <si>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</si>
  <si>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</si>
  <si>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</si>
  <si>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</si>
  <si>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</si>
  <si>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</si>
  <si>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</si>
  <si>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</si>
  <si>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</si>
  <si>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</si>
  <si>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</si>
  <si>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</si>
  <si>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</si>
  <si>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</si>
  <si>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</si>
  <si>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</si>
  <si>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</si>
  <si>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</si>
  <si>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</si>
  <si>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</si>
  <si>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</si>
  <si>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</si>
  <si>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</si>
  <si>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</si>
  <si>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</si>
  <si>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</si>
  <si>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</si>
  <si>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</si>
  <si>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</si>
  <si>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</si>
  <si>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</si>
  <si>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</si>
  <si>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</si>
  <si>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</si>
  <si>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</si>
  <si>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</si>
  <si>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</si>
  <si>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</si>
  <si>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</si>
  <si>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</si>
  <si>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</si>
  <si>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</si>
  <si>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</si>
  <si>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</si>
  <si>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</si>
  <si>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</si>
  <si>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</si>
  <si>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</si>
  <si>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</si>
  <si>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</si>
  <si>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</si>
  <si>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</si>
  <si>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</si>
  <si>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</si>
  <si>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</si>
  <si>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</si>
  <si>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</si>
  <si>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</si>
  <si>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</si>
  <si>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</si>
  <si>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</si>
  <si>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</si>
  <si>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</si>
  <si>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</si>
  <si>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</si>
  <si>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</si>
  <si>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</si>
  <si>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</si>
  <si>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</si>
  <si>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</si>
  <si>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</si>
  <si>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</si>
  <si>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</si>
  <si>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</si>
  <si>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</si>
  <si>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</si>
  <si>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</si>
  <si>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</si>
  <si>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</si>
  <si>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</si>
  <si>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</si>
  <si>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</si>
  <si>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</si>
  <si>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</si>
  <si>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</si>
  <si>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</si>
  <si>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</si>
  <si>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</si>
  <si>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</si>
  <si>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</si>
  <si>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</si>
  <si>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</si>
  <si>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</si>
  <si>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</si>
  <si>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</si>
  <si>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</si>
  <si>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</si>
  <si>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</si>
  <si>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</si>
  <si>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</si>
  <si>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</si>
  <si>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</si>
  <si>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</si>
  <si>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</si>
  <si>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</si>
  <si>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</si>
  <si>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</si>
  <si>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</si>
  <si>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</si>
  <si>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</si>
  <si>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</si>
  <si>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</si>
  <si>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</si>
  <si>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</si>
  <si>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</si>
  <si>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</si>
  <si>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</si>
  <si>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</si>
  <si>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</si>
  <si>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</si>
  <si>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</si>
  <si>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</si>
  <si>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</si>
  <si>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</si>
  <si>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</si>
  <si>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</si>
  <si>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</si>
  <si>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</si>
  <si>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</si>
  <si>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</si>
  <si>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</si>
  <si>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</si>
  <si>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</si>
  <si>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</si>
  <si>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</si>
  <si>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</si>
  <si>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</si>
  <si>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</si>
  <si>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</si>
  <si>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</si>
  <si>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</si>
  <si>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</si>
  <si>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</si>
  <si>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</si>
  <si>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</si>
  <si>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</si>
  <si>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</si>
  <si>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</si>
  <si>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</si>
  <si>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</si>
  <si>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</si>
  <si>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</si>
  <si>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</si>
  <si>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</si>
  <si>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</si>
  <si>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</si>
  <si>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</si>
  <si>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</si>
  <si>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</si>
  <si>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</si>
  <si>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</si>
  <si>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</si>
  <si>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</si>
  <si>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</si>
  <si>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</si>
  <si>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</si>
  <si>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</si>
  <si>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</si>
  <si>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</si>
  <si>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</si>
  <si>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</si>
  <si>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</si>
  <si>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</si>
  <si>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</si>
  <si>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</si>
  <si>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</si>
  <si>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</si>
  <si>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</si>
  <si>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</si>
  <si>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</si>
  <si>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</si>
  <si>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</si>
  <si>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</si>
  <si>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</si>
  <si>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</si>
  <si>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</si>
  <si>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</si>
  <si>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</si>
  <si>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</si>
  <si>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</si>
  <si>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</si>
  <si>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</si>
  <si>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</si>
  <si>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</si>
  <si>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</si>
  <si>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</si>
  <si>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</si>
  <si>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</si>
  <si>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</si>
  <si>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</si>
  <si>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</si>
  <si>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</si>
  <si>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</si>
  <si>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</si>
  <si>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</si>
  <si>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</si>
  <si>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</si>
  <si>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</si>
  <si>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</si>
  <si>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</si>
  <si>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</si>
  <si>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</si>
  <si>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</si>
  <si>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</si>
  <si>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</si>
  <si>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</si>
  <si>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</si>
  <si>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</si>
  <si>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</si>
  <si>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</si>
  <si>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</si>
  <si>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</si>
  <si>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</si>
  <si>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</si>
  <si>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</si>
  <si>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</si>
  <si>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</si>
  <si>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</si>
  <si>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</si>
  <si>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</si>
  <si>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</si>
  <si>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</si>
  <si>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</si>
  <si>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</si>
  <si>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</si>
  <si>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</si>
  <si>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</si>
  <si>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</si>
  <si>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</si>
  <si>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</si>
  <si>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</si>
  <si>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</si>
  <si>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</si>
  <si>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</si>
  <si>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</si>
  <si>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</si>
  <si>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</si>
  <si>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</si>
  <si>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</si>
  <si>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</si>
  <si>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</si>
  <si>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</si>
  <si>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</si>
  <si>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</si>
  <si>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</si>
  <si>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</si>
  <si>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</si>
  <si>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</si>
  <si>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</si>
  <si>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</si>
  <si>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</si>
  <si>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</si>
  <si>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</si>
  <si>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</si>
  <si>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</si>
  <si>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</si>
  <si>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</si>
  <si>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</si>
  <si>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</si>
  <si>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</si>
  <si>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</si>
  <si>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</si>
  <si>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</si>
  <si>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</si>
  <si>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</si>
  <si>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</si>
  <si>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</si>
  <si>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</si>
  <si>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</si>
  <si>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</si>
  <si>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</si>
  <si>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</si>
  <si>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</si>
  <si>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</si>
  <si>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</si>
  <si>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</si>
  <si>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</si>
  <si>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</si>
  <si>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</si>
  <si>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</si>
  <si>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</si>
  <si>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</si>
  <si>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</si>
  <si>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</si>
  <si>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</si>
  <si>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</si>
  <si>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</si>
  <si>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</si>
  <si>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</si>
  <si>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</si>
  <si>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</si>
  <si>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</si>
  <si>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</si>
  <si>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</si>
  <si>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</si>
  <si>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</si>
  <si>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</si>
  <si>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</si>
  <si>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</si>
  <si>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</si>
  <si>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</si>
  <si>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</si>
  <si>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</si>
  <si>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</si>
  <si>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</si>
  <si>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</si>
  <si>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</si>
  <si>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</si>
  <si>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</si>
  <si>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</si>
  <si>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</si>
  <si>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</si>
  <si>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</si>
  <si>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</si>
  <si>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</si>
  <si>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</si>
  <si>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</si>
  <si>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</si>
  <si>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</si>
  <si>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</si>
  <si>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</si>
  <si>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</si>
  <si>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</si>
  <si>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</si>
  <si>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</si>
  <si>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</si>
  <si>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</si>
  <si>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</si>
  <si>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</si>
  <si>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</si>
  <si>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</si>
  <si>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</si>
  <si>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</si>
  <si>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</si>
  <si>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</si>
  <si>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</si>
  <si>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</si>
  <si>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</si>
  <si>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</si>
  <si>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</si>
  <si>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</si>
  <si>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</si>
  <si>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</si>
  <si>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</si>
  <si>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</si>
  <si>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</si>
  <si>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</si>
  <si>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</si>
  <si>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</si>
  <si>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</si>
  <si>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</si>
  <si>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</si>
  <si>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</si>
  <si>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</si>
  <si>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</si>
  <si>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</si>
  <si>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</si>
  <si>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</si>
  <si>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</si>
  <si>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</si>
  <si>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</si>
  <si>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</si>
  <si>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</si>
  <si>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</si>
  <si>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</si>
  <si>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</si>
  <si>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</si>
  <si>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</si>
  <si>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</si>
  <si>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</si>
  <si>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</si>
  <si>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</si>
  <si>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</si>
  <si>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</si>
  <si>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</si>
  <si>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</si>
  <si>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</si>
  <si>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</si>
  <si>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</si>
  <si>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</si>
  <si>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</si>
  <si>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</si>
  <si>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</si>
  <si>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</si>
  <si>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</si>
  <si>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</si>
  <si>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</si>
  <si>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</si>
  <si>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</si>
  <si>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</si>
  <si>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</si>
  <si>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</si>
  <si>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</si>
  <si>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</si>
  <si>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</si>
  <si>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</si>
  <si>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</si>
  <si>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</si>
  <si>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</si>
  <si>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</si>
  <si>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</si>
  <si>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</si>
  <si>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</si>
  <si>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</si>
  <si>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</si>
  <si>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</si>
  <si>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</si>
  <si>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</si>
  <si>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</si>
  <si>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</si>
  <si>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</si>
  <si>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</si>
  <si>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</si>
  <si>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</si>
  <si>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</si>
  <si>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</si>
  <si>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</si>
  <si>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</si>
  <si>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</si>
  <si>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</si>
  <si>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</si>
  <si>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</si>
  <si>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</si>
  <si>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</si>
  <si>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</si>
  <si>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</si>
  <si>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</si>
  <si>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</si>
  <si>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</si>
  <si>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</si>
  <si>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</si>
  <si>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</si>
  <si>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</si>
  <si>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</si>
  <si>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</si>
  <si>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</si>
  <si>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</si>
  <si>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</si>
  <si>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</si>
  <si>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</si>
  <si>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</si>
  <si>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</si>
  <si>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</si>
  <si>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</si>
  <si>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</si>
  <si>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</si>
  <si>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</si>
  <si>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</si>
  <si>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</si>
  <si>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</si>
  <si>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</si>
  <si>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</si>
  <si>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</si>
  <si>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</si>
  <si>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</si>
  <si>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</si>
  <si>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</si>
  <si>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</si>
  <si>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</si>
  <si>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</si>
  <si>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</si>
  <si>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</si>
  <si>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</si>
  <si>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</si>
  <si>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</si>
  <si>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</si>
  <si>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</si>
  <si>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</si>
  <si>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</si>
  <si>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</si>
  <si>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</si>
  <si>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</si>
  <si>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</si>
  <si>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</si>
  <si>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</si>
  <si>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</si>
  <si>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</si>
  <si>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</si>
  <si>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</si>
  <si>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</si>
  <si>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</si>
  <si>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</si>
  <si>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</si>
  <si>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</si>
  <si>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</si>
  <si>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</si>
  <si>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</si>
  <si>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</si>
  <si>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</si>
  <si>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</si>
  <si>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</si>
  <si>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</si>
  <si>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</si>
  <si>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</si>
  <si>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</si>
  <si>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</si>
  <si>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</si>
  <si>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</si>
  <si>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</si>
  <si>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</si>
  <si>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</si>
  <si>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</si>
  <si>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</si>
  <si>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</si>
  <si>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</si>
  <si>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</si>
  <si>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</si>
  <si>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</si>
  <si>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</si>
  <si>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</si>
  <si>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</si>
  <si>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</si>
  <si>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</si>
  <si>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</si>
  <si>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</si>
  <si>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</si>
  <si>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</si>
  <si>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</si>
  <si>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</si>
  <si>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</si>
  <si>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</si>
  <si>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</si>
  <si>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</si>
  <si>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</si>
  <si>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</si>
  <si>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</si>
  <si>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</si>
  <si>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</si>
  <si>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</si>
  <si>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</si>
  <si>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</si>
  <si>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</si>
  <si>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</si>
  <si>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</si>
  <si>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</si>
  <si>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</si>
  <si>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</si>
  <si>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</si>
  <si>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</si>
  <si>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</si>
  <si>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</si>
  <si>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</si>
  <si>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</si>
  <si>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</si>
  <si>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</si>
  <si>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</si>
  <si>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</si>
  <si>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</si>
  <si>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</si>
  <si>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</si>
  <si>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</si>
  <si>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</si>
  <si>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</si>
  <si>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</si>
  <si>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</si>
  <si>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</si>
  <si>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</si>
  <si>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</si>
  <si>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</si>
  <si>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</si>
  <si>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</si>
  <si>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</si>
  <si>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</si>
  <si>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</si>
  <si>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</si>
  <si>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</si>
  <si>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</si>
  <si>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</si>
  <si>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</si>
  <si>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</si>
  <si>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</si>
  <si>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</si>
  <si>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</si>
  <si>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</si>
  <si>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</si>
  <si>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</si>
  <si>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</si>
  <si>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</si>
  <si>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</si>
  <si>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</si>
  <si>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</si>
  <si>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</si>
  <si>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</si>
  <si>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</si>
  <si>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</si>
  <si>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</si>
  <si>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</si>
  <si>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</si>
  <si>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</si>
  <si>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</si>
  <si>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</si>
  <si>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</si>
  <si>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</si>
  <si>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</si>
  <si>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</si>
  <si>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</si>
  <si>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</si>
  <si>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</si>
  <si>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</si>
  <si>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</si>
  <si>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</si>
  <si>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</si>
  <si>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</si>
  <si>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</si>
  <si>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</si>
  <si>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</si>
  <si>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</si>
  <si>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</si>
  <si>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</si>
  <si>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</si>
  <si>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</si>
  <si>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</si>
  <si>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</si>
  <si>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</si>
  <si>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</si>
  <si>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</si>
  <si>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</si>
  <si>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</si>
  <si>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</si>
  <si>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</si>
  <si>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</si>
  <si>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</si>
  <si>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</si>
  <si>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</si>
  <si>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</si>
  <si>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</si>
  <si>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</si>
  <si>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</si>
  <si>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</si>
  <si>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</si>
  <si>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</si>
  <si>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</si>
  <si>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</si>
  <si>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</si>
  <si>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</si>
  <si>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</si>
  <si>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</si>
  <si>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</si>
  <si>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</si>
  <si>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</si>
  <si>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</si>
  <si>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</si>
  <si>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</si>
  <si>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</si>
  <si>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</si>
  <si>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</si>
  <si>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</si>
  <si>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</si>
  <si>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</si>
  <si>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</si>
  <si>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</si>
  <si>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</si>
  <si>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</si>
  <si>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</si>
  <si>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</si>
  <si>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</si>
  <si>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</si>
  <si>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</si>
  <si>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</si>
  <si>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</si>
  <si>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</si>
  <si>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</si>
  <si>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</si>
  <si>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</si>
  <si>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</si>
  <si>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</si>
  <si>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</si>
  <si>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</si>
  <si>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</si>
  <si>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</si>
  <si>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</si>
  <si>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</si>
  <si>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</si>
  <si>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</si>
  <si>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</si>
  <si>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</si>
  <si>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</si>
  <si>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</si>
  <si>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</si>
  <si>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</si>
  <si>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</si>
  <si>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</si>
  <si>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</si>
  <si>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</si>
  <si>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</si>
  <si>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</si>
  <si>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</si>
  <si>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</si>
  <si>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</si>
  <si>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</si>
  <si>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</si>
  <si>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</si>
  <si>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</si>
  <si>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</si>
  <si>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</si>
  <si>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</si>
  <si>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</si>
  <si>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</si>
  <si>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</si>
  <si>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</si>
  <si>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</si>
  <si>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</si>
  <si>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</si>
  <si>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</si>
  <si>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</si>
  <si>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</si>
  <si>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</si>
  <si>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</si>
  <si>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</si>
  <si>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</si>
  <si>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</si>
  <si>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</si>
  <si>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</si>
  <si>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</si>
  <si>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</si>
  <si>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</si>
  <si>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</si>
  <si>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</si>
  <si>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</si>
  <si>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</si>
  <si>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</si>
  <si>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</si>
  <si>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</si>
  <si>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</si>
  <si>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</si>
  <si>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</si>
  <si>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</si>
  <si>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</si>
  <si>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</si>
  <si>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</si>
  <si>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</si>
  <si>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</si>
  <si>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</si>
  <si>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</si>
  <si>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</si>
  <si>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</si>
  <si>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</si>
  <si>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</si>
  <si>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</si>
  <si>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</si>
  <si>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</si>
  <si>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</si>
  <si>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</si>
  <si>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</si>
  <si>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</si>
  <si>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</si>
  <si>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</si>
  <si>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</si>
  <si>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</si>
  <si>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</si>
  <si>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</si>
  <si>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</si>
  <si>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</si>
  <si>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</si>
  <si>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</si>
  <si>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</si>
  <si>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</si>
  <si>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</si>
  <si>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</si>
  <si>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</si>
  <si>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</si>
  <si>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</si>
  <si>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</si>
  <si>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</si>
  <si>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</si>
  <si>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</si>
  <si>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</si>
  <si>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</si>
  <si>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</si>
  <si>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</si>
  <si>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</si>
  <si>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</si>
  <si>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</si>
  <si>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</si>
  <si>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</si>
  <si>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</si>
  <si>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</si>
  <si>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</si>
  <si>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</si>
  <si>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</si>
  <si>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</si>
  <si>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</si>
  <si>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</si>
  <si>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</si>
  <si>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</si>
  <si>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</si>
  <si>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</si>
  <si>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</si>
  <si>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</si>
  <si>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</si>
  <si>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</si>
  <si>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</si>
  <si>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</si>
  <si>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</si>
  <si>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</si>
  <si>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</si>
  <si>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</si>
  <si>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</si>
  <si>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</si>
  <si>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</si>
  <si>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</si>
  <si>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</si>
  <si>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</si>
  <si>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</si>
  <si>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</si>
  <si>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</si>
  <si>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</si>
  <si>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</si>
  <si>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</si>
  <si>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</si>
  <si>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</si>
  <si>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</si>
  <si>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</si>
  <si>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</si>
  <si>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</si>
  <si>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</si>
  <si>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</si>
  <si>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</si>
  <si>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</si>
  <si>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</si>
  <si>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</si>
  <si>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</si>
  <si>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</si>
  <si>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</si>
  <si>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</si>
  <si>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</si>
  <si>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</si>
  <si>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</si>
  <si>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</si>
  <si>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</si>
  <si>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</si>
  <si>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</si>
  <si>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</si>
  <si>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</si>
  <si>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</si>
  <si>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</si>
  <si>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</si>
  <si>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</si>
  <si>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</si>
  <si>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</si>
  <si>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</si>
  <si>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</si>
  <si>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</si>
  <si>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</si>
  <si>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</si>
  <si>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</si>
  <si>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</si>
  <si>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</si>
  <si>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</si>
  <si>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</si>
  <si>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</si>
  <si>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</si>
  <si>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</si>
  <si>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</si>
  <si>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</si>
  <si>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</si>
  <si>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</si>
  <si>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</si>
  <si>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</si>
  <si>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</si>
  <si>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</si>
  <si>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</si>
  <si>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</si>
  <si>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</si>
  <si>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</si>
  <si>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</si>
  <si>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</si>
  <si>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</si>
  <si>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</si>
  <si>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</si>
  <si>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</si>
  <si>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</si>
  <si>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</si>
  <si>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</si>
  <si>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</si>
  <si>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</si>
  <si>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</si>
  <si>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</si>
  <si>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</si>
  <si>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</si>
  <si>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</si>
  <si>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</si>
  <si>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</si>
  <si>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</si>
  <si>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</si>
  <si>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</si>
  <si>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</si>
  <si>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</si>
  <si>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</si>
  <si>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</si>
  <si>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</si>
  <si>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</si>
  <si>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</si>
  <si>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</si>
  <si>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</si>
  <si>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</si>
  <si>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</si>
  <si>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</si>
  <si>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</si>
  <si>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</si>
  <si>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</si>
  <si>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</si>
  <si>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</si>
  <si>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</si>
  <si>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</si>
  <si>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</si>
  <si>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</si>
  <si>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</si>
  <si>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</si>
  <si>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</si>
  <si>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</si>
  <si>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</si>
  <si>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</si>
  <si>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</si>
  <si>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</si>
  <si>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</si>
  <si>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</si>
  <si>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</si>
  <si>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</si>
  <si>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</si>
  <si>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</si>
  <si>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</si>
  <si>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</si>
  <si>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</si>
  <si>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</si>
  <si>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</si>
  <si>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</si>
  <si>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</si>
  <si>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</si>
  <si>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</si>
  <si>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</si>
  <si>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</si>
  <si>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</si>
  <si>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</si>
  <si>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</si>
  <si>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</si>
  <si>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</si>
  <si>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</si>
  <si>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</si>
  <si>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</si>
  <si>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</si>
  <si>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</si>
  <si>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</si>
  <si>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</si>
  <si>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</si>
  <si>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</si>
  <si>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</si>
  <si>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</si>
  <si>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</si>
  <si>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</si>
  <si>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</si>
  <si>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</si>
  <si>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</si>
  <si>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</si>
  <si>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</si>
  <si>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</si>
  <si>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</si>
  <si>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</si>
  <si>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</si>
  <si>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</si>
  <si>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</si>
  <si>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</si>
  <si>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</si>
  <si>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</si>
  <si>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</si>
  <si>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</si>
  <si>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</si>
  <si>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</si>
  <si>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</si>
  <si>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</si>
  <si>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</si>
  <si>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</si>
  <si>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</si>
  <si>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</si>
  <si>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</si>
  <si>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</si>
  <si>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</si>
  <si>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</si>
  <si>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</si>
  <si>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</si>
  <si>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</si>
  <si>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</si>
  <si>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</si>
  <si>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</si>
  <si>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</si>
  <si>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</si>
  <si>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</si>
  <si>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</si>
  <si>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</si>
  <si>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</si>
  <si>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</si>
  <si>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</si>
  <si>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</si>
  <si>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</si>
  <si>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</si>
  <si>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</si>
  <si>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</si>
  <si>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</si>
  <si>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</si>
  <si>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</si>
  <si>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</si>
  <si>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</si>
  <si>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</si>
  <si>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</si>
  <si>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</si>
  <si>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</si>
  <si>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</si>
  <si>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</si>
  <si>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</si>
  <si>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</si>
  <si>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</si>
  <si>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</si>
  <si>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</si>
  <si>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</si>
  <si>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</si>
  <si>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</si>
  <si>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</si>
  <si>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</si>
  <si>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</si>
  <si>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</si>
  <si>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</si>
  <si>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</si>
  <si>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</si>
  <si>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</si>
  <si>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</si>
  <si>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</si>
  <si>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</si>
  <si>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</si>
  <si>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</si>
  <si>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</si>
  <si>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</si>
  <si>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</si>
  <si>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</si>
  <si>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</si>
  <si>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</si>
  <si>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</si>
  <si>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</si>
  <si>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</si>
  <si>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</si>
  <si>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</si>
  <si>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</si>
  <si>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</si>
  <si>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</si>
  <si>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</si>
  <si>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</si>
  <si>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</si>
  <si>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</si>
  <si>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</si>
  <si>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</si>
  <si>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</si>
  <si>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</si>
  <si>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</si>
  <si>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</si>
  <si>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</si>
  <si>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</si>
  <si>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</si>
  <si>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</si>
  <si>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</si>
  <si>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</si>
  <si>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</si>
  <si>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</si>
  <si>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</si>
  <si>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</si>
  <si>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</si>
  <si>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</si>
  <si>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</si>
  <si>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</si>
  <si>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</si>
  <si>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</si>
  <si>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</si>
  <si>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</si>
  <si>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</si>
  <si>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</si>
  <si>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</si>
  <si>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</si>
  <si>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</si>
  <si>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</si>
  <si>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</si>
  <si>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</si>
  <si>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</si>
  <si>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</si>
  <si>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</si>
  <si>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</si>
  <si>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</si>
  <si>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</si>
  <si>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</si>
  <si>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</si>
  <si>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</si>
  <si>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</si>
  <si>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</si>
  <si>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</si>
  <si>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</si>
  <si>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</si>
  <si>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</si>
  <si>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</si>
  <si>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</si>
  <si>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</si>
  <si>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</si>
  <si>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</si>
  <si>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</si>
  <si>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</si>
  <si>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</si>
  <si>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</si>
  <si>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</si>
  <si>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</si>
  <si>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</si>
  <si>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</si>
  <si>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</si>
  <si>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</si>
  <si>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</si>
  <si>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</si>
  <si>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</si>
  <si>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</si>
  <si>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</si>
  <si>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</si>
  <si>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</si>
  <si>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</si>
  <si>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</si>
  <si>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</si>
  <si>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</si>
  <si>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</si>
  <si>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</si>
  <si>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</si>
  <si>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</si>
  <si>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</si>
  <si>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</si>
  <si>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</si>
  <si>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</si>
  <si>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</si>
  <si>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</si>
  <si>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</si>
  <si>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</si>
  <si>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</si>
  <si>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</si>
  <si>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</si>
  <si>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</si>
  <si>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</si>
  <si>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</si>
  <si>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</si>
  <si>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</si>
  <si>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</si>
  <si>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</si>
  <si>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</si>
  <si>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</si>
  <si>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</si>
  <si>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</si>
  <si>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</si>
  <si>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</si>
  <si>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</si>
  <si>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</si>
  <si>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</si>
  <si>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</si>
  <si>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</si>
  <si>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</si>
  <si>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</si>
  <si>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</si>
  <si>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</si>
  <si>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</si>
  <si>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</si>
  <si>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</si>
  <si>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</si>
  <si>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</si>
  <si>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</si>
  <si>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</si>
  <si>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</si>
  <si>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</si>
  <si>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</si>
  <si>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</si>
  <si>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</si>
  <si>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</si>
  <si>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</si>
  <si>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</si>
  <si>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</si>
  <si>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</si>
  <si>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</si>
  <si>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</si>
  <si>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</si>
  <si>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</si>
  <si>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</si>
  <si>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</si>
  <si>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</si>
  <si>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</si>
  <si>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</si>
  <si>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</si>
  <si>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</si>
  <si>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</si>
  <si>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</si>
  <si>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</si>
  <si>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</si>
  <si>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</si>
  <si>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</si>
  <si>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</si>
  <si>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</si>
  <si>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</si>
  <si>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</si>
  <si>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</si>
  <si>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</si>
  <si>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</si>
  <si>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</si>
  <si>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</si>
  <si>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</si>
  <si>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</si>
  <si>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</si>
  <si>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</si>
  <si>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</si>
  <si>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</si>
  <si>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</si>
  <si>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</si>
  <si>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</si>
  <si>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</si>
  <si>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</si>
  <si>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</si>
  <si>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</si>
  <si>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</si>
  <si>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</si>
  <si>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</si>
  <si>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</si>
  <si>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</si>
  <si>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</si>
  <si>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</si>
  <si>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</si>
  <si>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</si>
  <si>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</si>
  <si>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</si>
  <si>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</si>
  <si>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</si>
  <si>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</si>
  <si>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</si>
  <si>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</si>
  <si>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</si>
  <si>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</si>
  <si>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</si>
  <si>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</si>
  <si>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</si>
  <si>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</si>
  <si>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</si>
  <si>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</si>
  <si>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</si>
  <si>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</si>
  <si>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</si>
  <si>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</si>
  <si>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</si>
  <si>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</si>
  <si>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</si>
  <si>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</si>
  <si>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</si>
  <si>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</si>
  <si>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</si>
  <si>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</si>
  <si>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</si>
  <si>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</si>
  <si>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</si>
  <si>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</si>
  <si>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</si>
  <si>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</si>
  <si>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</si>
  <si>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</si>
  <si>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</si>
  <si>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</si>
  <si>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</si>
  <si>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</si>
  <si>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</si>
  <si>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</si>
  <si>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</si>
  <si>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</si>
  <si>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</si>
  <si>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</si>
  <si>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</si>
  <si>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</si>
  <si>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</si>
  <si>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</si>
  <si>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</si>
  <si>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</si>
  <si>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</si>
  <si>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</si>
  <si>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</si>
  <si>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</si>
  <si>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</si>
  <si>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</si>
  <si>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</si>
  <si>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</si>
  <si>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</si>
  <si>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</si>
  <si>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</si>
  <si>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</si>
  <si>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</si>
  <si>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</si>
  <si>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</si>
  <si>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</si>
  <si>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</si>
  <si>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</si>
  <si>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</si>
  <si>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</si>
  <si>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</si>
  <si>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</si>
  <si>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</si>
  <si>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</si>
  <si>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</si>
  <si>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</si>
  <si>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</si>
  <si>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</si>
  <si>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</si>
  <si>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</si>
  <si>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</si>
  <si>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</si>
  <si>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</si>
  <si>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</si>
  <si>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</si>
  <si>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</si>
  <si>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</si>
  <si>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</si>
  <si>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</si>
  <si>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</si>
  <si>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</si>
  <si>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</si>
  <si>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</si>
  <si>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</si>
  <si>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</si>
  <si>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</si>
  <si>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</si>
  <si>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</si>
  <si>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</si>
  <si>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</si>
  <si>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</si>
  <si>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</si>
  <si>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</si>
  <si>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</si>
  <si>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</si>
  <si>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</si>
  <si>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</si>
  <si>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</si>
  <si>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</si>
  <si>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</si>
  <si>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</si>
  <si>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</si>
  <si>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</si>
  <si>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</si>
  <si>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</si>
  <si>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</si>
  <si>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</si>
  <si>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</si>
  <si>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</si>
  <si>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</si>
  <si>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</si>
  <si>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</si>
  <si>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</si>
  <si>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</si>
  <si>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</si>
  <si>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</si>
  <si>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</si>
  <si>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</si>
  <si>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</si>
  <si>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</si>
  <si>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</si>
  <si>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</si>
  <si>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</si>
  <si>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</si>
  <si>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</si>
  <si>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</si>
  <si>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</si>
  <si>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</si>
  <si>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</si>
  <si>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</si>
  <si>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</si>
  <si>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</si>
  <si>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</si>
  <si>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</si>
  <si>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</si>
  <si>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</si>
  <si>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</si>
  <si>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</si>
  <si>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</si>
  <si>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</si>
  <si>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</si>
  <si>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</si>
  <si>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</si>
  <si>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</si>
  <si>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</si>
  <si>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</si>
  <si>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</si>
  <si>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</si>
  <si>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</si>
  <si>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</si>
  <si>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</si>
  <si>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</si>
  <si>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</si>
  <si>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</si>
  <si>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</si>
  <si>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</si>
  <si>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</si>
  <si>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</si>
  <si>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</si>
  <si>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</si>
  <si>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</si>
  <si>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</si>
  <si>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</si>
  <si>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</si>
  <si>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</si>
  <si>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</si>
  <si>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</si>
  <si>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</si>
  <si>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</si>
  <si>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</si>
  <si>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</si>
  <si>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</si>
  <si>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</si>
  <si>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</si>
  <si>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</si>
  <si>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</si>
  <si>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</si>
  <si>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</si>
  <si>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</si>
  <si>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</si>
  <si>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</si>
  <si>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</si>
  <si>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</si>
  <si>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</si>
  <si>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</si>
  <si>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</si>
  <si>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</si>
  <si>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</si>
  <si>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</si>
  <si>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</si>
  <si>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</si>
  <si>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</si>
  <si>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</si>
  <si>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</si>
  <si>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</si>
  <si>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</si>
  <si>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</si>
  <si>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</si>
  <si>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</si>
  <si>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</si>
  <si>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</si>
  <si>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</si>
  <si>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</si>
  <si>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</si>
  <si>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</si>
  <si>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</si>
  <si>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</si>
  <si>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</si>
  <si>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</si>
  <si>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</si>
  <si>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</si>
  <si>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</si>
  <si>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</si>
  <si>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</si>
  <si>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</si>
  <si>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</si>
  <si>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</si>
  <si>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</si>
  <si>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</si>
  <si>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</si>
  <si>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</si>
  <si>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</si>
  <si>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</si>
  <si>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</si>
  <si>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</si>
  <si>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</si>
  <si>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</si>
  <si>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</si>
  <si>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</si>
  <si>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</si>
  <si>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</si>
  <si>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</si>
  <si>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</si>
  <si>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</si>
  <si>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</si>
  <si>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</si>
  <si>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</si>
  <si>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</si>
  <si>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</si>
  <si>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</si>
  <si>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</si>
  <si>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</si>
  <si>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</si>
  <si>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</si>
  <si>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</si>
  <si>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</si>
  <si>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</si>
  <si>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</si>
  <si>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</si>
  <si>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</si>
  <si>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</si>
  <si>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</si>
  <si>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</si>
  <si>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</si>
  <si>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</si>
  <si>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</si>
  <si>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</si>
  <si>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</si>
  <si>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</si>
  <si>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</si>
  <si>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</si>
  <si>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</si>
  <si>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</si>
  <si>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</si>
  <si>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</si>
  <si>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</si>
  <si>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</si>
  <si>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</si>
  <si>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</si>
  <si>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</si>
  <si>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</si>
  <si>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</si>
  <si>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</si>
  <si>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</si>
  <si>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</si>
  <si>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</si>
  <si>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</si>
  <si>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</si>
  <si>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</si>
  <si>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</si>
  <si>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</si>
  <si>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</si>
  <si>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</si>
  <si>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</si>
  <si>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</si>
  <si>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</si>
  <si>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</si>
  <si>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</si>
  <si>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</si>
  <si>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</si>
  <si>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</si>
  <si>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</si>
  <si>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</si>
  <si>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</si>
  <si>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</si>
  <si>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</si>
  <si>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</si>
  <si>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</si>
  <si>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</si>
  <si>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</si>
  <si>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</si>
  <si>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</si>
  <si>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</si>
  <si>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</si>
  <si>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</si>
  <si>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</si>
  <si>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</si>
  <si>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</si>
  <si>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</si>
  <si>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</si>
  <si>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</si>
  <si>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</si>
  <si>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</si>
  <si>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</si>
  <si>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</si>
  <si>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</si>
  <si>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</si>
  <si>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</si>
  <si>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</si>
  <si>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</si>
  <si>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</si>
  <si>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</si>
  <si>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</si>
  <si>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</si>
  <si>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</si>
  <si>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</si>
  <si>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</si>
  <si>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</si>
  <si>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</si>
  <si>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</si>
  <si>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</si>
  <si>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</si>
  <si>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</si>
  <si>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</si>
  <si>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</si>
  <si>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</si>
  <si>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</si>
  <si>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</si>
  <si>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</si>
  <si>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</si>
  <si>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</si>
  <si>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</si>
  <si>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</si>
  <si>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</si>
  <si>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</si>
  <si>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</si>
  <si>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</si>
  <si>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</si>
  <si>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</si>
  <si>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</si>
  <si>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</si>
  <si>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</si>
  <si>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</si>
  <si>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</si>
  <si>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</si>
  <si>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</si>
  <si>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</si>
  <si>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</si>
  <si>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</si>
  <si>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</si>
  <si>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</si>
  <si>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</si>
  <si>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</si>
  <si>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</si>
  <si>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</si>
  <si>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</si>
  <si>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</si>
  <si>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</si>
  <si>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</si>
  <si>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</si>
  <si>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</si>
  <si>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</si>
  <si>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</si>
  <si>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</si>
  <si>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</si>
  <si>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</si>
  <si>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</si>
  <si>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</si>
  <si>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</si>
  <si>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</si>
  <si>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</si>
  <si>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</si>
  <si>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</si>
  <si>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</si>
  <si>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</si>
  <si>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</si>
  <si>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</si>
  <si>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</si>
  <si>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</si>
  <si>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</si>
  <si>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</si>
  <si>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</si>
  <si>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</si>
  <si>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</si>
  <si>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</si>
  <si>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</si>
  <si>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</si>
  <si>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</si>
  <si>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</si>
  <si>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</si>
  <si>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</si>
  <si>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</si>
  <si>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</si>
  <si>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</si>
  <si>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</si>
  <si>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</si>
  <si>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</si>
  <si>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</si>
  <si>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</si>
  <si>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</si>
  <si>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</si>
  <si>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</si>
  <si>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</si>
  <si>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</si>
  <si>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</si>
  <si>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</si>
  <si>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</si>
  <si>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</si>
  <si>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</si>
  <si>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</si>
  <si>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</si>
  <si>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</si>
  <si>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</si>
  <si>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</si>
  <si>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</si>
  <si>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</si>
  <si>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</si>
  <si>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</si>
  <si>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</si>
  <si>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</si>
  <si>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</si>
  <si>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</si>
  <si>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</si>
  <si>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</si>
  <si>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</si>
  <si>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</si>
  <si>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</si>
  <si>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</si>
  <si>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</si>
  <si>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</si>
  <si>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</si>
  <si>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</si>
  <si>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</si>
  <si>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</si>
  <si>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</si>
  <si>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</si>
  <si>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</si>
  <si>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</si>
  <si>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</si>
  <si>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</si>
  <si>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</si>
  <si>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</si>
  <si>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</si>
  <si>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</si>
  <si>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</si>
  <si>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</si>
  <si>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</si>
  <si>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</si>
  <si>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</si>
  <si>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</si>
  <si>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</si>
  <si>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</si>
  <si>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</si>
  <si>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</si>
  <si>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</si>
  <si>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</si>
  <si>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</si>
  <si>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</si>
  <si>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</si>
  <si>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</si>
  <si>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</si>
  <si>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</si>
  <si>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</si>
  <si>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</si>
  <si>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</si>
  <si>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</si>
  <si>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</si>
  <si>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</si>
  <si>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</si>
  <si>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</si>
  <si>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</si>
  <si>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</si>
  <si>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</si>
  <si>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</si>
  <si>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</si>
  <si>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</si>
  <si>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</si>
  <si>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</si>
  <si>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</si>
  <si>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</si>
  <si>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</si>
  <si>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</si>
  <si>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</si>
  <si>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</si>
  <si>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</si>
  <si>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</si>
  <si>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</si>
  <si>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</si>
  <si>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</si>
  <si>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</si>
  <si>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</si>
  <si>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</si>
  <si>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</si>
  <si>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</si>
  <si>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</si>
  <si>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</si>
  <si>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</si>
  <si>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</si>
  <si>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</si>
  <si>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</si>
  <si>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</si>
  <si>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</si>
  <si>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</si>
  <si>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</si>
  <si>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</si>
  <si>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</si>
  <si>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</si>
  <si>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</si>
  <si>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</si>
  <si>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</si>
  <si>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</si>
  <si>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</si>
  <si>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</si>
  <si>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</si>
  <si>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</si>
  <si>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</si>
  <si>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</si>
  <si>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</si>
  <si>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</si>
  <si>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</si>
  <si>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</si>
  <si>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</si>
  <si>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</si>
  <si>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</si>
  <si>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</si>
  <si>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</si>
  <si>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</si>
  <si>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</si>
  <si>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</si>
  <si>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</si>
  <si>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</si>
  <si>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</si>
  <si>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</si>
  <si>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</si>
  <si>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</si>
  <si>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</si>
  <si>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</si>
  <si>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</si>
  <si>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</si>
  <si>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</si>
  <si>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</si>
  <si>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</si>
  <si>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</si>
  <si>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</si>
  <si>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</si>
  <si>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</si>
  <si>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</si>
  <si>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</si>
  <si>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</si>
  <si>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</si>
  <si>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</si>
  <si>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</si>
  <si>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</si>
  <si>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</si>
  <si>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</si>
  <si>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</si>
  <si>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</si>
  <si>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</si>
  <si>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</si>
  <si>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</si>
  <si>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</si>
  <si>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</si>
  <si>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</si>
  <si>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</si>
  <si>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</si>
  <si>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</si>
  <si>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</si>
  <si>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</si>
  <si>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</si>
  <si>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</si>
  <si>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</si>
  <si>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</si>
  <si>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</si>
  <si>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</si>
  <si>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</si>
  <si>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</si>
  <si>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</si>
  <si>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</si>
  <si>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</si>
  <si>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</si>
  <si>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</si>
  <si>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</si>
  <si>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</si>
  <si>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</si>
  <si>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</si>
  <si>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</si>
  <si>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</si>
  <si>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</si>
  <si>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</si>
  <si>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</si>
  <si>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</si>
  <si>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</si>
  <si>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</si>
  <si>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</si>
  <si>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</si>
  <si>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</si>
  <si>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</si>
  <si>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</si>
  <si>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</si>
  <si>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</si>
  <si>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</si>
  <si>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</si>
  <si>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</si>
  <si>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</si>
  <si>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</si>
  <si>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</si>
  <si>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</si>
  <si>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</si>
  <si>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</si>
  <si>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</si>
  <si>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</si>
  <si>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</si>
  <si>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</si>
  <si>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</si>
  <si>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</si>
  <si>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</si>
  <si>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</si>
  <si>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</si>
  <si>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</si>
  <si>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</si>
  <si>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</si>
  <si>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</si>
  <si>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</si>
  <si>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</si>
  <si>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</si>
  <si>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</si>
  <si>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</si>
  <si>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</si>
  <si>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</si>
  <si>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</si>
  <si>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</si>
  <si>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</si>
  <si>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</si>
  <si>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</si>
  <si>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</si>
  <si>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</si>
  <si>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</si>
  <si>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</si>
  <si>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</si>
  <si>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</si>
  <si>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</si>
  <si>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</si>
  <si>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</si>
  <si>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</si>
  <si>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</si>
  <si>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</si>
  <si>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</si>
  <si>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</si>
  <si>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</si>
  <si>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</si>
  <si>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</si>
  <si>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</si>
  <si>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</si>
  <si>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</si>
  <si>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</si>
  <si>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</si>
  <si>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</si>
  <si>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</si>
  <si>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</si>
  <si>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</si>
  <si>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</si>
  <si>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</si>
  <si>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</si>
  <si>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</si>
  <si>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</si>
  <si>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</si>
  <si>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</si>
  <si>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</si>
  <si>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</si>
  <si>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</si>
  <si>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</si>
  <si>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</si>
  <si>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</si>
  <si>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</si>
  <si>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</si>
  <si>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</si>
  <si>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</si>
  <si>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</si>
  <si>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</si>
  <si>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</si>
  <si>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</si>
  <si>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</si>
  <si>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</si>
  <si>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</si>
  <si>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</si>
  <si>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</si>
  <si>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</si>
  <si>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</si>
  <si>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</si>
  <si>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</si>
  <si>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</si>
  <si>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</si>
  <si>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</si>
  <si>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</si>
  <si>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</si>
  <si>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</si>
  <si>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</si>
  <si>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</si>
  <si>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</si>
  <si>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</si>
  <si>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</si>
  <si>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</si>
  <si>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</si>
  <si>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</si>
  <si>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</si>
  <si>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</si>
  <si>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</si>
  <si>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</si>
  <si>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</si>
  <si>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</si>
  <si>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</si>
  <si>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</si>
  <si>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</si>
  <si>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</si>
  <si>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</si>
  <si>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</si>
  <si>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</si>
  <si>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</si>
  <si>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</si>
  <si>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</si>
  <si>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</si>
  <si>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</si>
  <si>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</si>
  <si>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</si>
  <si>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</si>
  <si>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</si>
  <si>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</si>
  <si>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</si>
  <si>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</si>
  <si>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</si>
  <si>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</si>
  <si>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</si>
  <si>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</si>
  <si>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</si>
  <si>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</si>
  <si>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</si>
  <si>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</si>
  <si>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</si>
  <si>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</si>
  <si>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</si>
  <si>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</si>
  <si>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</si>
  <si>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</si>
  <si>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</si>
  <si>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</si>
  <si>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</si>
  <si>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</si>
  <si>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</si>
  <si>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</si>
  <si>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</si>
  <si>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</si>
  <si>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</si>
  <si>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</si>
  <si>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</si>
  <si>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</si>
  <si>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</si>
  <si>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</si>
  <si>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</si>
  <si>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</si>
  <si>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</si>
  <si>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</si>
  <si>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</si>
  <si>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</si>
  <si>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</si>
  <si>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</si>
  <si>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</si>
  <si>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</si>
  <si>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</si>
  <si>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</si>
  <si>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</si>
  <si>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</si>
  <si>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</si>
  <si>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</si>
  <si>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</si>
  <si>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</si>
  <si>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</si>
  <si>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</si>
  <si>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</si>
  <si>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</si>
  <si>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</si>
  <si>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</si>
  <si>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</si>
  <si>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</si>
  <si>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</si>
  <si>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</si>
  <si>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</si>
  <si>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</si>
  <si>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</si>
  <si>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</si>
  <si>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</si>
  <si>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</si>
  <si>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</si>
  <si>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</si>
  <si>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</si>
  <si>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</si>
  <si>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</si>
  <si>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</si>
  <si>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</si>
  <si>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</si>
  <si>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</si>
  <si>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</si>
  <si>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</si>
  <si>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</si>
  <si>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</si>
  <si>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</si>
  <si>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</si>
  <si>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</si>
  <si>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</si>
  <si>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</si>
  <si>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</si>
  <si>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</si>
  <si>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</si>
  <si>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</si>
  <si>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</si>
  <si>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</si>
  <si>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</si>
  <si>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</si>
  <si>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</si>
  <si>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</si>
  <si>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</si>
  <si>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</si>
  <si>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</si>
  <si>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</si>
  <si>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</si>
  <si>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</si>
  <si>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</si>
  <si>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</si>
  <si>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</si>
  <si>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</si>
  <si>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</si>
  <si>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</si>
  <si>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</si>
  <si>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</si>
  <si>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</si>
  <si>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</si>
  <si>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</si>
  <si>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</si>
  <si>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</si>
  <si>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</si>
  <si>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</si>
  <si>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</si>
  <si>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</si>
  <si>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</si>
  <si>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</si>
  <si>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</si>
  <si>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</si>
  <si>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</si>
  <si>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</si>
  <si>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</si>
  <si>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</si>
  <si>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</si>
  <si>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</si>
  <si>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</si>
  <si>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</si>
  <si>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</si>
  <si>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</si>
  <si>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</si>
  <si>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</si>
  <si>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</si>
  <si>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</si>
  <si>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</si>
  <si>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</si>
  <si>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</si>
  <si>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</si>
  <si>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</si>
  <si>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</si>
  <si>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</si>
  <si>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</si>
  <si>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</si>
  <si>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</si>
  <si>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</si>
  <si>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</si>
  <si>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</si>
  <si>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</si>
  <si>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</si>
  <si>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</si>
  <si>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</si>
  <si>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</si>
  <si>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</si>
  <si>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</si>
  <si>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</si>
  <si>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</si>
  <si>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</si>
  <si>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</si>
  <si>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</si>
  <si>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</si>
  <si>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</si>
  <si>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</si>
  <si>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</si>
  <si>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</si>
  <si>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</si>
  <si>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</si>
  <si>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</si>
  <si>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</si>
  <si>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</si>
  <si>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</si>
  <si>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</si>
  <si>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</si>
  <si>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</si>
  <si>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</si>
  <si>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</si>
  <si>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</si>
  <si>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</si>
  <si>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</si>
  <si>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</si>
  <si>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</si>
  <si>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</si>
  <si>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</si>
  <si>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</si>
  <si>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</si>
  <si>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</si>
  <si>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</si>
  <si>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</si>
  <si>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</si>
  <si>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</si>
  <si>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</si>
  <si>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</si>
  <si>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</si>
  <si>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</si>
  <si>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</si>
  <si>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</si>
  <si>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</si>
  <si>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</si>
  <si>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</si>
  <si>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</si>
  <si>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</si>
  <si>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</si>
  <si>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</si>
  <si>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</si>
  <si>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</si>
  <si>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</si>
  <si>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</si>
  <si>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</si>
  <si>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</si>
  <si>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</si>
  <si>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</si>
  <si>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</si>
  <si>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</si>
  <si>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</si>
  <si>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</si>
  <si>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</si>
  <si>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</si>
  <si>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</si>
  <si>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</si>
  <si>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</si>
  <si>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</si>
  <si>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</si>
  <si>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</si>
  <si>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</si>
  <si>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</si>
  <si>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</si>
  <si>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</si>
  <si>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</si>
  <si>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</si>
  <si>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</si>
  <si>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</si>
  <si>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</si>
  <si>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</si>
  <si>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</si>
  <si>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</si>
  <si>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</si>
  <si>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</si>
  <si>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</si>
  <si>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</si>
  <si>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</si>
  <si>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</si>
  <si>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</si>
  <si>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</si>
  <si>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</si>
  <si>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</si>
  <si>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</si>
  <si>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</si>
  <si>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</si>
  <si>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</si>
  <si>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</si>
  <si>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</si>
  <si>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</si>
  <si>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</si>
  <si>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</si>
  <si>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</si>
  <si>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</si>
  <si>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</si>
  <si>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</si>
  <si>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</si>
  <si>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</si>
  <si>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</si>
  <si>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</si>
  <si>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</si>
  <si>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</si>
  <si>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</si>
  <si>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</si>
  <si>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</si>
  <si>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</si>
  <si>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</si>
  <si>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</si>
  <si>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</si>
  <si>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</si>
  <si>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</si>
  <si>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</si>
  <si>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</si>
  <si>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</si>
  <si>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</si>
  <si>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</si>
  <si>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</si>
  <si>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</si>
  <si>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</si>
  <si>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</si>
  <si>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</si>
  <si>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</si>
  <si>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</si>
  <si>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</si>
  <si>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</si>
  <si>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</si>
  <si>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</si>
  <si>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</si>
  <si>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</si>
  <si>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</si>
  <si>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</si>
  <si>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</si>
  <si>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</si>
  <si>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</si>
  <si>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</si>
  <si>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</si>
  <si>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</si>
  <si>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</si>
  <si>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</si>
  <si>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</si>
  <si>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</si>
  <si>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</si>
  <si>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</si>
  <si>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</si>
  <si>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</si>
  <si>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</si>
  <si>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</si>
  <si>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</si>
  <si>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</si>
  <si>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</si>
  <si>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</si>
  <si>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</si>
  <si>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</si>
  <si>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</si>
  <si>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</si>
  <si>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</si>
  <si>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</si>
  <si>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</si>
  <si>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</si>
  <si>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</si>
  <si>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</si>
  <si>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</si>
  <si>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</si>
  <si>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</si>
  <si>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</si>
  <si>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</si>
  <si>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</si>
  <si>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</si>
  <si>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</si>
  <si>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</si>
  <si>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</si>
  <si>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</si>
  <si>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</si>
  <si>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</si>
  <si>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</si>
  <si>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</si>
  <si>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</si>
  <si>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</si>
  <si>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</si>
  <si>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</si>
  <si>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</si>
  <si>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</si>
  <si>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</si>
  <si>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</si>
  <si>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</si>
  <si>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</si>
  <si>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</si>
  <si>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</si>
  <si>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</si>
  <si>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</si>
  <si>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</si>
  <si>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</si>
  <si>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</si>
  <si>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</si>
  <si>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</si>
  <si>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</si>
  <si>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</si>
  <si>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</si>
  <si>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</si>
  <si>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</si>
  <si>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</si>
  <si>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</si>
  <si>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</si>
  <si>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</si>
  <si>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</si>
  <si>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</si>
  <si>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</si>
  <si>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</si>
  <si>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</si>
  <si>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</si>
  <si>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</si>
  <si>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</si>
  <si>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</si>
  <si>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</si>
  <si>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</si>
  <si>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</si>
  <si>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</si>
  <si>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</si>
  <si>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</si>
  <si>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</si>
  <si>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</si>
  <si>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</si>
  <si>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</si>
  <si>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</si>
  <si>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</si>
  <si>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</si>
  <si>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</si>
  <si>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</si>
  <si>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</si>
  <si>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</si>
  <si>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</si>
  <si>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</si>
  <si>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</si>
  <si>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</si>
  <si>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</si>
  <si>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</si>
  <si>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</si>
  <si>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</si>
  <si>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</si>
  <si>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</si>
  <si>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</si>
  <si>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</si>
  <si>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</si>
  <si>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</si>
  <si>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</si>
  <si>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</si>
  <si>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</si>
  <si>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</si>
  <si>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</si>
  <si>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</si>
  <si>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</si>
  <si>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</si>
  <si>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</si>
  <si>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</si>
  <si>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</si>
  <si>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</si>
  <si>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</si>
  <si>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</si>
  <si>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</si>
  <si>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</si>
  <si>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</si>
  <si>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</si>
  <si>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</si>
  <si>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</si>
  <si>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</si>
  <si>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</si>
  <si>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</si>
  <si>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</si>
  <si>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</si>
  <si>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</si>
  <si>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</si>
  <si>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</si>
  <si>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</si>
  <si>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</si>
  <si>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</si>
  <si>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</si>
  <si>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</si>
  <si>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</si>
  <si>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</si>
  <si>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</si>
  <si>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</si>
  <si>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</si>
  <si>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</si>
  <si>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</si>
  <si>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</si>
  <si>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</si>
  <si>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</si>
  <si>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</si>
  <si>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</si>
  <si>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</si>
  <si>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</si>
  <si>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</si>
  <si>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</si>
  <si>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</si>
  <si>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</si>
  <si>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</si>
  <si>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</si>
  <si>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</si>
  <si>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</si>
  <si>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</si>
  <si>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</si>
  <si>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</si>
  <si>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</si>
  <si>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</si>
  <si>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</si>
  <si>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</si>
  <si>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</si>
  <si>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</si>
  <si>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</si>
  <si>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</si>
  <si>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</si>
  <si>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</si>
  <si>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</si>
  <si>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</si>
  <si>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</si>
  <si>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</si>
  <si>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</si>
  <si>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</si>
  <si>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</si>
  <si>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</si>
  <si>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</si>
  <si>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</si>
  <si>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</si>
  <si>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</si>
  <si>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</si>
  <si>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</si>
  <si>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</si>
  <si>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</si>
  <si>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</si>
  <si>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</si>
  <si>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</si>
  <si>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</si>
  <si>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</si>
  <si>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</si>
  <si>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</si>
  <si>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</si>
  <si>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</si>
  <si>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</si>
  <si>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</si>
  <si>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</si>
  <si>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</si>
  <si>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</si>
  <si>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</si>
  <si>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</si>
  <si>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</si>
  <si>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</si>
  <si>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</si>
  <si>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</si>
  <si>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</si>
  <si>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</si>
  <si>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</si>
  <si>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</si>
  <si>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</si>
  <si>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</si>
  <si>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</si>
  <si>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</si>
  <si>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</si>
  <si>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</si>
  <si>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</si>
  <si>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</si>
  <si>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</si>
  <si>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</si>
  <si>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</si>
  <si>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</si>
  <si>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</si>
  <si>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</si>
  <si>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</si>
  <si>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</si>
  <si>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</si>
  <si>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</si>
  <si>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</si>
  <si>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</si>
  <si>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</si>
  <si>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</si>
  <si>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</si>
  <si>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</si>
  <si>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</si>
  <si>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</si>
  <si>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</si>
  <si>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</si>
  <si>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</si>
  <si>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</si>
  <si>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</si>
  <si>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</si>
  <si>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</si>
  <si>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</si>
  <si>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</si>
  <si>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</si>
  <si>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</si>
  <si>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</si>
  <si>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</si>
  <si>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</si>
  <si>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</si>
  <si>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</si>
  <si>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</si>
  <si>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</si>
  <si>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</si>
  <si>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</si>
  <si>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</si>
  <si>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</si>
  <si>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</si>
  <si>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</si>
  <si>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</si>
  <si>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</si>
  <si>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</si>
  <si>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</si>
  <si>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</si>
  <si>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</si>
  <si>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</si>
  <si>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</si>
  <si>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</si>
  <si>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</si>
  <si>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</si>
  <si>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</si>
  <si>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</si>
  <si>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</si>
  <si>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</si>
  <si>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</si>
  <si>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</si>
  <si>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</si>
  <si>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</si>
  <si>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</si>
  <si>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</si>
  <si>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</si>
  <si>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</si>
  <si>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</si>
  <si>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</si>
  <si>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</si>
  <si>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</si>
  <si>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</si>
  <si>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</si>
  <si>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</si>
  <si>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</si>
  <si>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</si>
  <si>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</si>
  <si>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</si>
  <si>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</si>
  <si>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</si>
  <si>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</si>
  <si>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</si>
  <si>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</si>
  <si>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</si>
  <si>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</si>
  <si>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</si>
  <si>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</si>
  <si>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</si>
  <si>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</si>
  <si>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</si>
  <si>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</si>
  <si>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</si>
  <si>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</si>
  <si>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</si>
  <si>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</si>
  <si>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</si>
  <si>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</si>
  <si>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</si>
  <si>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</si>
  <si>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</si>
  <si>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</si>
  <si>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</si>
  <si>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</si>
  <si>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</si>
  <si>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</si>
  <si>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</si>
  <si>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</si>
  <si>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</si>
  <si>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</si>
  <si>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</si>
  <si>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</si>
  <si>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</si>
  <si>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</si>
  <si>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</si>
  <si>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</si>
  <si>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</si>
  <si>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</si>
  <si>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</si>
  <si>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</si>
  <si>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</si>
  <si>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</si>
  <si>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</si>
  <si>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</si>
  <si>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</si>
  <si>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</si>
  <si>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</si>
  <si>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</si>
  <si>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</si>
  <si>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</si>
  <si>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</si>
  <si>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</si>
  <si>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</si>
  <si>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</si>
  <si>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</si>
  <si>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</si>
  <si>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</si>
  <si>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</si>
  <si>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</si>
  <si>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</si>
  <si>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</si>
  <si>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</si>
  <si>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</si>
  <si>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</si>
  <si>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</si>
  <si>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</si>
  <si>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</si>
  <si>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</si>
  <si>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</si>
  <si>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</si>
  <si>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</si>
  <si>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</si>
  <si>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</si>
  <si>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</si>
  <si>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</si>
  <si>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</si>
  <si>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</si>
  <si>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</si>
  <si>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</si>
  <si>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</si>
  <si>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</si>
  <si>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</si>
  <si>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</si>
  <si>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</si>
  <si>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</si>
  <si>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</si>
  <si>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</si>
  <si>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</si>
  <si>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</si>
  <si>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</si>
  <si>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</si>
  <si>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</si>
  <si>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</si>
  <si>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</si>
  <si>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</si>
  <si>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</si>
  <si>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</si>
  <si>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</si>
  <si>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</si>
  <si>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</si>
  <si>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</si>
  <si>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</si>
  <si>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</si>
  <si>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</si>
  <si>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</si>
  <si>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</si>
  <si>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</si>
  <si>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</si>
  <si>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</si>
  <si>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</si>
  <si>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</si>
  <si>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</si>
  <si>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</si>
  <si>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</si>
  <si>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</si>
  <si>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</si>
  <si>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</si>
  <si>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</si>
  <si>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</si>
  <si>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</si>
  <si>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</si>
  <si>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</si>
  <si>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</si>
  <si>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</si>
  <si>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</si>
  <si>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</si>
  <si>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</si>
  <si>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</si>
  <si>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</si>
  <si>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</si>
  <si>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</si>
  <si>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</si>
  <si>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</si>
  <si>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</si>
  <si>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</si>
  <si>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</si>
  <si>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</si>
  <si>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</si>
  <si>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</si>
  <si>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</si>
  <si>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</si>
  <si>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</si>
  <si>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</si>
  <si>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</si>
  <si>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</si>
  <si>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</si>
  <si>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</si>
  <si>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</si>
  <si>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</si>
  <si>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</si>
  <si>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</si>
  <si>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</si>
  <si>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</si>
  <si>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</si>
  <si>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</si>
  <si>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</si>
  <si>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</si>
  <si>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</si>
  <si>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</si>
  <si>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</si>
  <si>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</si>
  <si>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</si>
  <si>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</si>
  <si>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</si>
  <si>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</si>
  <si>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</si>
  <si>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</si>
  <si>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</si>
  <si>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</si>
  <si>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</si>
  <si>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</si>
  <si>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</si>
  <si>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</si>
  <si>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</si>
  <si>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</si>
  <si>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</si>
  <si>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</si>
  <si>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</si>
  <si>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</si>
  <si>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</si>
  <si>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</si>
  <si>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</si>
  <si>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</si>
  <si>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</si>
  <si>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</si>
  <si>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</si>
  <si>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</si>
  <si>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</si>
  <si>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</si>
  <si>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</si>
  <si>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</si>
  <si>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</si>
  <si>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</si>
  <si>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</si>
  <si>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</si>
  <si>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</si>
  <si>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</si>
  <si>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</si>
  <si>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</si>
  <si>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</si>
  <si>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</si>
  <si>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</si>
  <si>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</si>
  <si>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</si>
  <si>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</si>
  <si>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</si>
  <si>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</si>
  <si>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</si>
  <si>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</si>
  <si>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</si>
  <si>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</si>
  <si>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</si>
  <si>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</si>
  <si>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</si>
  <si>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</si>
  <si>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</si>
  <si>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</si>
  <si>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</si>
  <si>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</si>
  <si>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</si>
  <si>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</si>
  <si>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</si>
  <si>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</si>
  <si>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</si>
  <si>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</si>
  <si>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</si>
  <si>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</si>
  <si>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</si>
  <si>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</si>
  <si>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</si>
  <si>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</si>
  <si>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</si>
  <si>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</si>
  <si>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</si>
  <si>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</si>
  <si>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</si>
  <si>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</si>
  <si>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</si>
  <si>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</si>
  <si>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</si>
  <si>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</si>
  <si>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</si>
  <si>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</si>
  <si>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</si>
  <si>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</si>
  <si>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</si>
  <si>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</si>
  <si>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</si>
  <si>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</si>
  <si>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</si>
  <si>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</si>
  <si>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</si>
  <si>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</si>
  <si>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</si>
  <si>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</si>
  <si>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</si>
  <si>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</si>
  <si>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</si>
  <si>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</si>
  <si>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</si>
  <si>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</si>
  <si>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</si>
  <si>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</si>
  <si>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</si>
  <si>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</si>
  <si>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</si>
  <si>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</si>
  <si>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</si>
  <si>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</si>
  <si>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</si>
  <si>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</si>
  <si>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</si>
  <si>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</si>
  <si>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</si>
  <si>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</si>
  <si>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</si>
  <si>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</si>
  <si>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</si>
  <si>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</si>
  <si>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</si>
  <si>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</si>
  <si>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</si>
  <si>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</si>
  <si>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</si>
  <si>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</si>
  <si>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</si>
  <si>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</si>
  <si>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</si>
  <si>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</si>
  <si>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</si>
  <si>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</si>
  <si>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</si>
  <si>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</si>
  <si>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</si>
  <si>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</si>
  <si>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</si>
  <si>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</si>
  <si>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</si>
  <si>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</si>
  <si>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</si>
  <si>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</si>
  <si>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</si>
  <si>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</si>
  <si>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</si>
  <si>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</si>
  <si>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</si>
  <si>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</si>
  <si>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</si>
  <si>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</si>
  <si>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</si>
  <si>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</si>
  <si>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</si>
  <si>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</si>
  <si>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</si>
  <si>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</si>
  <si>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</si>
  <si>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</si>
  <si>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</si>
  <si>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</si>
  <si>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</si>
  <si>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</si>
  <si>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</si>
  <si>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</si>
  <si>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</si>
  <si>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</si>
  <si>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</si>
  <si>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</si>
  <si>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</si>
  <si>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</si>
  <si>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</si>
  <si>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</si>
  <si>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</si>
  <si>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</si>
  <si>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</si>
  <si>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</si>
  <si>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</si>
  <si>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</si>
  <si>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</si>
  <si>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</si>
  <si>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</si>
  <si>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</si>
  <si>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</si>
  <si>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</si>
  <si>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</si>
  <si>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</si>
  <si>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</si>
  <si>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</si>
  <si>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</si>
  <si>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</si>
  <si>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</si>
  <si>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</si>
  <si>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</si>
  <si>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</si>
  <si>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</si>
  <si>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</si>
  <si>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</si>
  <si>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</si>
  <si>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</si>
  <si>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</si>
  <si>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</si>
  <si>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</si>
  <si>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</si>
  <si>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</si>
  <si>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</si>
  <si>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</si>
  <si>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</si>
  <si>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</si>
  <si>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</si>
  <si>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</si>
  <si>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</si>
  <si>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</si>
  <si>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</si>
  <si>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</si>
  <si>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</si>
  <si>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</si>
  <si>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</si>
  <si>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</si>
  <si>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</si>
  <si>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</si>
  <si>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</si>
  <si>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</si>
  <si>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</si>
  <si>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</si>
  <si>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</si>
  <si>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</si>
  <si>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</si>
  <si>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</si>
  <si>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</si>
  <si>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</si>
  <si>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</si>
  <si>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</si>
  <si>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</si>
  <si>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</si>
  <si>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</si>
  <si>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</si>
  <si>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</si>
  <si>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</si>
  <si>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</si>
  <si>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</si>
  <si>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</si>
  <si>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</si>
  <si>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</si>
  <si>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</si>
  <si>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</si>
  <si>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</si>
  <si>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</si>
  <si>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</si>
  <si>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</si>
  <si>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</si>
  <si>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</si>
  <si>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</si>
  <si>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</si>
  <si>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</si>
  <si>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</si>
  <si>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</si>
  <si>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</si>
  <si>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</si>
  <si>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</si>
  <si>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</si>
  <si>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</si>
  <si>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</si>
  <si>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</si>
  <si>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</si>
  <si>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</si>
  <si>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</si>
  <si>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</si>
  <si>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</si>
  <si>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</si>
  <si>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</si>
  <si>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</si>
  <si>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</si>
  <si>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</si>
  <si>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</si>
  <si>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</si>
  <si>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</si>
  <si>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</si>
  <si>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</si>
  <si>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</si>
  <si>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</si>
  <si>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</si>
  <si>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</si>
  <si>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</si>
  <si>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</si>
  <si>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</si>
  <si>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</si>
  <si>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</si>
  <si>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</si>
  <si>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</si>
  <si>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</si>
  <si>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</si>
  <si>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</si>
  <si>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</si>
  <si>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</si>
  <si>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</si>
  <si>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</si>
  <si>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</si>
  <si>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</si>
  <si>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</si>
  <si>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</si>
  <si>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</si>
  <si>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</si>
  <si>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</si>
  <si>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</si>
  <si>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</si>
  <si>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</si>
  <si>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</si>
  <si>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</si>
  <si>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</si>
  <si>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</si>
  <si>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</si>
  <si>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</si>
  <si>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</si>
  <si>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</si>
  <si>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</si>
  <si>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</si>
  <si>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</si>
  <si>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</si>
  <si>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</si>
  <si>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</si>
  <si>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</si>
  <si>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</si>
  <si>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</si>
  <si>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</si>
  <si>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</si>
  <si>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</si>
  <si>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</si>
  <si>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</si>
  <si>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</si>
  <si>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</si>
  <si>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</si>
  <si>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</si>
  <si>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</si>
  <si>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</si>
  <si>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</si>
  <si>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</si>
  <si>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</si>
  <si>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</si>
  <si>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</si>
  <si>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</si>
  <si>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</si>
  <si>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</si>
  <si>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</si>
  <si>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</si>
  <si>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</si>
  <si>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</si>
  <si>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</si>
  <si>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</si>
  <si>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</si>
  <si>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</si>
  <si>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</si>
  <si>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</si>
  <si>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</si>
  <si>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</si>
  <si>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</si>
  <si>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</si>
  <si>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</si>
  <si>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</si>
  <si>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</si>
  <si>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</si>
  <si>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</si>
  <si>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</si>
  <si>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</si>
  <si>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</si>
  <si>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</si>
  <si>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</si>
  <si>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</si>
  <si>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</si>
  <si>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</si>
  <si>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</si>
  <si>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</si>
  <si>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</si>
  <si>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</si>
  <si>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</si>
  <si>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</si>
  <si>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</si>
  <si>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</si>
  <si>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</si>
  <si>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</si>
  <si>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</si>
  <si>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</si>
  <si>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</si>
  <si>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</si>
  <si>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</si>
  <si>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</si>
  <si>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</si>
  <si>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</si>
  <si>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</si>
  <si>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</si>
  <si>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</si>
  <si>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</si>
  <si>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</si>
  <si>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</si>
  <si>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</si>
  <si>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</si>
  <si>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</si>
  <si>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</si>
  <si>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</si>
  <si>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</si>
  <si>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</si>
  <si>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</si>
  <si>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</si>
  <si>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</si>
  <si>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</si>
  <si>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</si>
  <si>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</si>
  <si>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</si>
  <si>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</si>
  <si>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</si>
  <si>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</si>
  <si>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</si>
  <si>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</si>
  <si>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</si>
  <si>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</si>
  <si>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</si>
  <si>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</si>
  <si>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</si>
  <si>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</si>
  <si>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</si>
  <si>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</si>
  <si>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</si>
  <si>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</si>
  <si>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</si>
  <si>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</si>
  <si>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</si>
  <si>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</si>
  <si>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</si>
  <si>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</si>
  <si>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</si>
  <si>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</si>
  <si>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</si>
  <si>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</si>
  <si>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</si>
  <si>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</si>
  <si>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</si>
  <si>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</si>
  <si>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</si>
  <si>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</si>
  <si>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</si>
  <si>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</si>
  <si>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</si>
  <si>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</si>
  <si>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</si>
  <si>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</si>
  <si>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</si>
  <si>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</si>
  <si>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</si>
  <si>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</si>
  <si>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</si>
  <si>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</si>
  <si>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</si>
  <si>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</si>
  <si>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</si>
  <si>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</si>
  <si>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</si>
  <si>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</si>
  <si>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</si>
  <si>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</si>
  <si>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</si>
  <si>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</si>
  <si>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</si>
  <si>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</si>
  <si>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</si>
  <si>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</si>
  <si>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</si>
  <si>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</si>
  <si>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</si>
  <si>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</si>
  <si>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</si>
  <si>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</si>
  <si>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</si>
  <si>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</si>
  <si>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</si>
  <si>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</si>
  <si>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</si>
  <si>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</si>
  <si>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</si>
  <si>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</si>
  <si>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</si>
  <si>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</si>
  <si>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</si>
  <si>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</si>
  <si>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</si>
  <si>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</si>
  <si>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</si>
  <si>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</si>
  <si>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</si>
  <si>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</si>
  <si>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</si>
  <si>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</si>
  <si>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</si>
  <si>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</si>
  <si>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</si>
  <si>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</si>
  <si>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</si>
  <si>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</si>
  <si>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</si>
  <si>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</si>
  <si>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</si>
  <si>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</si>
  <si>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</si>
  <si>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</si>
  <si>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</si>
  <si>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</si>
  <si>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</si>
  <si>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</si>
  <si>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</si>
  <si>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</si>
  <si>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</si>
  <si>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</si>
  <si>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</si>
  <si>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</si>
  <si>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</si>
  <si>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</si>
  <si>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</si>
  <si>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</si>
  <si>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</si>
  <si>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</si>
  <si>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</si>
  <si>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</si>
  <si>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</si>
  <si>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</si>
  <si>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</si>
  <si>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</si>
  <si>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</si>
  <si>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</si>
  <si>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</si>
  <si>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</si>
  <si>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</si>
  <si>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</si>
  <si>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</si>
  <si>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</si>
  <si>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</si>
  <si>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</si>
  <si>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</si>
  <si>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</si>
  <si>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</si>
  <si>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</si>
  <si>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</si>
  <si>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</si>
  <si>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</si>
  <si>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</si>
  <si>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</si>
  <si>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</si>
  <si>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</si>
  <si>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</si>
  <si>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</si>
  <si>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</si>
  <si>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</si>
  <si>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</si>
  <si>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</si>
  <si>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</si>
  <si>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</si>
  <si>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</si>
  <si>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</si>
  <si>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</si>
  <si>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</si>
  <si>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</si>
  <si>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</si>
  <si>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</si>
  <si>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</si>
  <si>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</si>
  <si>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</si>
  <si>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</si>
  <si>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</si>
  <si>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</si>
  <si>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</si>
  <si>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</si>
  <si>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</si>
  <si>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</si>
  <si>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</si>
  <si>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</si>
  <si>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</si>
  <si>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</si>
  <si>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</si>
  <si>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</si>
  <si>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</si>
  <si>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</si>
  <si>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</si>
  <si>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</si>
  <si>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</si>
  <si>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</si>
  <si>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</si>
  <si>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</si>
  <si>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</si>
  <si>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</si>
  <si>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</si>
  <si>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</si>
  <si>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</si>
  <si>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</si>
  <si>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</si>
  <si>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</si>
  <si>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</si>
  <si>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</si>
  <si>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</si>
  <si>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</si>
  <si>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</si>
  <si>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</si>
  <si>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</si>
  <si>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</si>
  <si>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</si>
  <si>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</si>
  <si>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</si>
  <si>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</si>
  <si>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</si>
  <si>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</si>
  <si>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</si>
  <si>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</si>
  <si>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</si>
  <si>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</si>
  <si>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</si>
  <si>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</si>
  <si>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</si>
  <si>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</si>
  <si>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</si>
  <si>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</si>
  <si>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</si>
  <si>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</si>
  <si>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</si>
  <si>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</si>
  <si>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</si>
  <si>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</si>
  <si>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</si>
  <si>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</si>
  <si>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</si>
  <si>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</si>
  <si>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</si>
  <si>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</si>
  <si>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</si>
  <si>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</si>
  <si>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</si>
  <si>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</si>
  <si>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</si>
  <si>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</si>
  <si>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</si>
  <si>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</si>
  <si>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</si>
  <si>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</si>
  <si>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</si>
  <si>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</si>
  <si>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</si>
  <si>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</si>
  <si>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</si>
  <si>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</si>
  <si>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</si>
  <si>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</si>
  <si>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</si>
  <si>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</si>
  <si>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</si>
  <si>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</si>
  <si>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</si>
  <si>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</si>
  <si>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</si>
  <si>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</si>
  <si>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</si>
  <si>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</si>
  <si>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</si>
  <si>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</si>
  <si>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</si>
  <si>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</si>
  <si>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</si>
  <si>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</si>
  <si>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</si>
  <si>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</si>
  <si>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</si>
  <si>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</si>
  <si>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</si>
  <si>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</si>
  <si>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</si>
  <si>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</si>
  <si>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</si>
  <si>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</si>
  <si>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</si>
  <si>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</si>
  <si>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</si>
  <si>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</si>
  <si>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</si>
  <si>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</si>
  <si>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</si>
  <si>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</si>
  <si>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</si>
  <si>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</si>
  <si>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</si>
  <si>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</si>
  <si>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</si>
  <si>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</si>
  <si>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</si>
  <si>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</si>
  <si>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</si>
  <si>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</si>
  <si>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</si>
  <si>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</si>
  <si>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</si>
  <si>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</si>
  <si>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</si>
  <si>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</si>
  <si>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</si>
  <si>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</si>
  <si>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</si>
  <si>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</si>
  <si>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</si>
  <si>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</si>
  <si>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</si>
  <si>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</si>
  <si>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</si>
  <si>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</si>
  <si>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</si>
  <si>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</si>
  <si>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</si>
  <si>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</si>
  <si>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</si>
  <si>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</si>
  <si>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</si>
  <si>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</si>
  <si>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</si>
  <si>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</si>
  <si>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</si>
  <si>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</si>
  <si>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</si>
  <si>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</si>
  <si>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</si>
  <si>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</si>
  <si>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</si>
  <si>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</si>
  <si>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</si>
  <si>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</si>
  <si>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</si>
  <si>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</si>
  <si>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</si>
  <si>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</si>
  <si>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</si>
  <si>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</si>
  <si>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</si>
  <si>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</si>
  <si>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</si>
  <si>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</si>
  <si>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</si>
  <si>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</si>
  <si>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</si>
  <si>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</si>
  <si>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</si>
  <si>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</si>
  <si>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</si>
  <si>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</si>
  <si>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</si>
  <si>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</si>
  <si>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</si>
  <si>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</si>
  <si>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</si>
  <si>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</si>
  <si>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</si>
  <si>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</si>
  <si>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</si>
  <si>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</si>
  <si>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</si>
  <si>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</si>
  <si>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</si>
  <si>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</si>
  <si>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</si>
  <si>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</si>
  <si>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</si>
  <si>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</si>
  <si>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</si>
  <si>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</si>
  <si>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</si>
  <si>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</si>
  <si>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</si>
  <si>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</si>
  <si>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</si>
  <si>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</si>
  <si>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</si>
  <si>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</si>
  <si>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</si>
  <si>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</si>
  <si>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</si>
  <si>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</si>
  <si>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</si>
  <si>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</si>
  <si>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</si>
  <si>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</si>
  <si>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</si>
  <si>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</si>
  <si>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</si>
  <si>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</si>
  <si>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</si>
  <si>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</si>
  <si>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</si>
  <si>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</si>
  <si>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</si>
  <si>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</si>
  <si>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</si>
  <si>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</si>
  <si>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</si>
  <si>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</si>
  <si>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</si>
  <si>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</si>
  <si>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</si>
  <si>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</si>
  <si>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</si>
  <si>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</si>
  <si>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</si>
  <si>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</si>
  <si>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</si>
  <si>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</si>
  <si>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</si>
  <si>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</si>
  <si>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</si>
  <si>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</si>
  <si>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</si>
  <si>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</si>
  <si>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</si>
  <si>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</si>
  <si>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</si>
  <si>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</si>
  <si>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</si>
  <si>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</si>
  <si>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</si>
  <si>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</si>
  <si>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</si>
  <si>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</si>
  <si>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</si>
  <si>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</si>
  <si>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</si>
  <si>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</si>
  <si>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</si>
  <si>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</si>
  <si>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</si>
  <si>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</si>
  <si>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</si>
  <si>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</si>
  <si>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</si>
  <si>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</si>
  <si>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</si>
  <si>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</si>
  <si>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</si>
  <si>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</si>
  <si>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</si>
  <si>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</si>
  <si>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</si>
  <si>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</si>
  <si>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</si>
  <si>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</si>
  <si>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</si>
  <si>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</si>
  <si>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</si>
  <si>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</si>
  <si>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</si>
  <si>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</si>
  <si>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</si>
  <si>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</si>
  <si>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</si>
  <si>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</si>
  <si>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</si>
  <si>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</si>
  <si>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</si>
  <si>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</si>
  <si>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</si>
  <si>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</si>
  <si>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</si>
  <si>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</si>
  <si>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</si>
  <si>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</si>
  <si>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</si>
  <si>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</si>
  <si>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</si>
  <si>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</si>
  <si>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</si>
  <si>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</si>
  <si>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</si>
  <si>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</si>
  <si>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</si>
  <si>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</si>
  <si>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</si>
  <si>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</si>
  <si>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</si>
  <si>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</si>
  <si>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</si>
  <si>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</si>
  <si>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</si>
  <si>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</si>
  <si>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</si>
  <si>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</si>
  <si>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</si>
  <si>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</si>
  <si>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</si>
  <si>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</si>
  <si>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</si>
  <si>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</si>
  <si>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</si>
  <si>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</si>
  <si>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</si>
  <si>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</si>
  <si>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</si>
  <si>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</si>
  <si>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</si>
  <si>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</si>
  <si>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</si>
  <si>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</si>
  <si>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</si>
  <si>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</si>
  <si>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</si>
  <si>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</si>
  <si>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</si>
  <si>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</si>
  <si>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</si>
  <si>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</si>
  <si>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</si>
  <si>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</si>
  <si>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</si>
  <si>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</si>
  <si>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</si>
  <si>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</si>
  <si>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</si>
  <si>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</si>
  <si>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</si>
  <si>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</si>
  <si>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</si>
  <si>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</si>
  <si>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</si>
  <si>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</si>
  <si>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</si>
  <si>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</si>
  <si>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</si>
  <si>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</si>
  <si>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</si>
  <si>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</si>
  <si>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</si>
  <si>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</si>
  <si>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</si>
  <si>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</si>
  <si>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</si>
  <si>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</si>
  <si>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</si>
  <si>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</si>
  <si>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</si>
  <si>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</si>
  <si>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</si>
  <si>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</si>
  <si>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</si>
  <si>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</si>
  <si>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</si>
  <si>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</si>
  <si>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</si>
  <si>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</si>
  <si>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</si>
  <si>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</si>
  <si>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</si>
  <si>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</si>
  <si>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</si>
  <si>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</si>
  <si>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</si>
  <si>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</si>
  <si>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</si>
  <si>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</si>
  <si>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</si>
  <si>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</si>
  <si>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</si>
  <si>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</si>
  <si>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</si>
  <si>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</si>
  <si>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</si>
  <si>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</si>
  <si>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</si>
  <si>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</si>
  <si>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</si>
  <si>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</si>
  <si>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</si>
  <si>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</si>
  <si>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</si>
  <si>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</si>
  <si>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</si>
  <si>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</si>
  <si>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</si>
  <si>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</si>
  <si>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</si>
  <si>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</si>
  <si>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</si>
  <si>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</si>
  <si>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</si>
  <si>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</si>
  <si>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</si>
  <si>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</si>
  <si>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</si>
  <si>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</si>
  <si>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</si>
  <si>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</si>
  <si>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</si>
  <si>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</si>
  <si>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</si>
  <si>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</si>
  <si>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</si>
  <si>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</si>
  <si>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</si>
  <si>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</si>
  <si>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</si>
  <si>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</si>
  <si>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</si>
  <si>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</si>
  <si>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</si>
  <si>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</si>
  <si>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</si>
  <si>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</si>
  <si>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</si>
  <si>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</si>
  <si>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</si>
  <si>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</si>
  <si>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</si>
  <si>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</si>
  <si>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</si>
  <si>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</si>
  <si>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</si>
  <si>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</si>
  <si>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</si>
  <si>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</si>
  <si>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</si>
  <si>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</si>
  <si>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</si>
  <si>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</si>
  <si>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</si>
  <si>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</si>
  <si>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</si>
  <si>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</si>
  <si>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</si>
  <si>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</si>
  <si>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</si>
  <si>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</si>
  <si>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</si>
  <si>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</si>
  <si>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</si>
  <si>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</si>
  <si>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</si>
  <si>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</si>
  <si>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</si>
  <si>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</si>
  <si>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</si>
  <si>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</si>
  <si>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</si>
  <si>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</si>
  <si>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</si>
  <si>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</si>
  <si>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</si>
  <si>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</si>
  <si>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</si>
  <si>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</si>
  <si>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</si>
  <si>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</si>
  <si>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</si>
  <si>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</si>
  <si>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</si>
  <si>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</si>
  <si>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</si>
  <si>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</si>
  <si>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</si>
  <si>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</si>
  <si>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</si>
  <si>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</si>
  <si>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</si>
  <si>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</si>
  <si>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</si>
  <si>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</si>
  <si>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</si>
  <si>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</si>
  <si>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</si>
  <si>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</si>
  <si>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</si>
  <si>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</si>
  <si>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</si>
  <si>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</si>
  <si>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</si>
  <si>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</si>
  <si>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</si>
  <si>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</si>
  <si>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</si>
  <si>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</si>
  <si>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</si>
  <si>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</si>
  <si>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</si>
  <si>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</si>
  <si>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</si>
  <si>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</si>
  <si>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</si>
  <si>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</si>
  <si>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</si>
  <si>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</si>
  <si>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</si>
  <si>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</si>
  <si>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</si>
  <si>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</si>
  <si>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</si>
  <si>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</si>
  <si>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</si>
  <si>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</si>
  <si>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</si>
  <si>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</si>
  <si>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</si>
  <si>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</si>
  <si>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</si>
  <si>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</si>
  <si>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</si>
  <si>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</si>
  <si>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</si>
  <si>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</si>
  <si>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</si>
  <si>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</si>
  <si>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</si>
  <si>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</si>
  <si>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</si>
  <si>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</si>
  <si>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</si>
  <si>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</si>
  <si>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</si>
  <si>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</si>
  <si>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</si>
  <si>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</si>
  <si>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</si>
  <si>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</si>
  <si>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</si>
  <si>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</si>
  <si>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</si>
  <si>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</si>
  <si>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</si>
  <si>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</si>
  <si>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</si>
  <si>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</si>
  <si>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</si>
  <si>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</si>
  <si>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</si>
  <si>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</si>
  <si>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</si>
  <si>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</si>
  <si>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</si>
  <si>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</si>
  <si>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</si>
  <si>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</si>
  <si>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</si>
  <si>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</si>
  <si>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</si>
  <si>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</si>
  <si>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</si>
  <si>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</si>
  <si>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</si>
  <si>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</si>
  <si>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</si>
  <si>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</si>
  <si>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</si>
  <si>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</si>
  <si>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</si>
  <si>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</si>
  <si>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</si>
  <si>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</si>
  <si>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</si>
  <si>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</si>
  <si>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</si>
  <si>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</si>
  <si>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</si>
  <si>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</si>
  <si>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</si>
  <si>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</si>
  <si>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</si>
  <si>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</si>
  <si>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</si>
  <si>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</si>
  <si>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</si>
  <si>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</si>
  <si>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</si>
  <si>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</si>
  <si>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</si>
  <si>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</si>
  <si>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</si>
  <si>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</si>
  <si>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</si>
  <si>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</si>
  <si>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</si>
  <si>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</si>
  <si>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</si>
  <si>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</si>
  <si>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</si>
  <si>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</si>
  <si>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</si>
  <si>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</si>
  <si>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</si>
  <si>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</si>
  <si>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</si>
  <si>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</si>
  <si>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</si>
  <si>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</si>
  <si>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</si>
  <si>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</si>
  <si>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</si>
  <si>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</si>
  <si>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</si>
  <si>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</si>
  <si>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</si>
  <si>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</si>
  <si>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</si>
  <si>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</si>
  <si>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</si>
  <si>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</si>
  <si>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</si>
  <si>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</si>
  <si>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</si>
  <si>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</si>
  <si>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</si>
  <si>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</si>
  <si>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</si>
  <si>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</si>
  <si>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</si>
  <si>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</si>
  <si>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</si>
  <si>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</si>
  <si>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</si>
  <si>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</si>
  <si>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</si>
  <si>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</si>
  <si>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</si>
  <si>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</si>
  <si>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</si>
  <si>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</si>
  <si>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</si>
  <si>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</si>
  <si>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</si>
  <si>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</si>
  <si>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</si>
  <si>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</si>
  <si>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</si>
  <si>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</si>
  <si>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</si>
  <si>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</si>
  <si>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</si>
  <si>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</si>
  <si>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</si>
  <si>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</si>
  <si>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</si>
  <si>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</si>
  <si>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</si>
  <si>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</si>
  <si>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</si>
  <si>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</si>
  <si>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</si>
  <si>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</si>
  <si>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</si>
  <si>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</si>
  <si>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</si>
  <si>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</si>
  <si>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</si>
  <si>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</si>
  <si>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</si>
  <si>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</si>
  <si>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</si>
  <si>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</si>
  <si>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</si>
  <si>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</si>
  <si>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</si>
  <si>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</si>
  <si>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</si>
  <si>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</si>
  <si>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</si>
  <si>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</si>
  <si>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</si>
  <si>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</si>
  <si>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</si>
  <si>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</si>
  <si>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</si>
  <si>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</si>
  <si>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</si>
  <si>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</si>
  <si>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</si>
  <si>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</si>
  <si>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</si>
  <si>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</si>
  <si>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</si>
  <si>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</si>
  <si>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</si>
  <si>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</si>
  <si>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</si>
  <si>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</si>
  <si>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</si>
  <si>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</si>
  <si>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</si>
  <si>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</si>
  <si>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</si>
  <si>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</si>
  <si>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</si>
  <si>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</si>
  <si>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</si>
  <si>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</si>
  <si>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</si>
  <si>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</si>
  <si>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</si>
  <si>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</si>
  <si>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</si>
  <si>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</si>
  <si>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</si>
  <si>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</si>
  <si>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</si>
  <si>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</si>
  <si>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</si>
  <si>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</si>
  <si>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</si>
  <si>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</si>
  <si>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</si>
  <si>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</si>
  <si>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</si>
  <si>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</si>
  <si>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</si>
  <si>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</si>
  <si>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</si>
  <si>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</si>
  <si>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</si>
  <si>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</si>
  <si>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</si>
  <si>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</si>
  <si>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</si>
  <si>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</si>
  <si>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</si>
  <si>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</si>
  <si>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</si>
  <si>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</si>
  <si>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</si>
  <si>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</si>
  <si>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</si>
  <si>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</si>
  <si>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</si>
  <si>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</si>
  <si>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</si>
  <si>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</si>
  <si>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</si>
  <si>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</si>
  <si>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</si>
  <si>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</si>
  <si>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</si>
  <si>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</si>
  <si>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</si>
  <si>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</si>
  <si>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</si>
  <si>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</si>
  <si>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</si>
  <si>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</si>
  <si>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</si>
  <si>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</si>
  <si>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</si>
  <si>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</si>
  <si>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</si>
  <si>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</si>
  <si>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</si>
  <si>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</si>
  <si>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</si>
  <si>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</si>
  <si>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</si>
  <si>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</si>
  <si>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</si>
  <si>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</si>
  <si>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</si>
  <si>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</si>
  <si>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</si>
  <si>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</si>
  <si>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</si>
  <si>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</si>
  <si>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</si>
  <si>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</si>
  <si>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</si>
  <si>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</si>
  <si>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</si>
  <si>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</si>
  <si>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</si>
  <si>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</si>
  <si>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</si>
  <si>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</si>
  <si>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</si>
  <si>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</si>
  <si>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</si>
  <si>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</si>
  <si>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</si>
  <si>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</si>
  <si>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</si>
  <si>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</si>
  <si>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</si>
  <si>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</si>
  <si>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</si>
  <si>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</si>
  <si>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</si>
  <si>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</si>
  <si>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</si>
  <si>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</si>
  <si>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</si>
  <si>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</si>
  <si>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</si>
  <si>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</si>
  <si>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</si>
  <si>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</si>
  <si>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</si>
  <si>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</si>
  <si>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</si>
  <si>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</si>
  <si>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</si>
  <si>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</si>
  <si>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</si>
  <si>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</si>
  <si>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</si>
  <si>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</si>
  <si>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</si>
  <si>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</si>
  <si>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</si>
  <si>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</si>
  <si>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</si>
  <si>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</si>
  <si>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</si>
  <si>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</si>
  <si>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</si>
  <si>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</si>
  <si>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</si>
  <si>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</si>
  <si>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</si>
  <si>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</si>
  <si>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</si>
  <si>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</si>
  <si>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</si>
  <si>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</si>
  <si>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</si>
  <si>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</si>
  <si>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</si>
  <si>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</si>
  <si>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</si>
  <si>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</si>
  <si>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</si>
  <si>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</si>
  <si>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</si>
  <si>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</si>
  <si>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</si>
  <si>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</si>
  <si>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</si>
  <si>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</si>
  <si>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</si>
  <si>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</si>
  <si>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</si>
  <si>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</si>
  <si>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</si>
  <si>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</si>
  <si>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</si>
  <si>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</si>
  <si>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</si>
  <si>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</si>
  <si>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</si>
  <si>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</si>
  <si>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</si>
  <si>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</si>
  <si>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</si>
  <si>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</si>
  <si>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</si>
  <si>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</si>
  <si>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</si>
  <si>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</si>
  <si>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</si>
  <si>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</si>
  <si>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</si>
  <si>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</si>
  <si>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</si>
  <si>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</si>
  <si>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</si>
  <si>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</si>
  <si>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</si>
  <si>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</si>
  <si>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</si>
  <si>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</si>
  <si>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</si>
  <si>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</si>
  <si>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</si>
  <si>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</si>
  <si>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</si>
  <si>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</si>
  <si>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</si>
  <si>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</si>
  <si>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</si>
  <si>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</si>
  <si>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</si>
  <si>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</si>
  <si>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</si>
  <si>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</si>
  <si>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</si>
  <si>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</si>
  <si>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</si>
  <si>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</si>
  <si>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</si>
  <si>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</si>
  <si>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</si>
  <si>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</si>
  <si>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</si>
  <si>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</si>
  <si>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</si>
  <si>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</si>
  <si>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</si>
  <si>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</si>
  <si>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</si>
  <si>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</si>
  <si>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</si>
  <si>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</si>
  <si>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</si>
  <si>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</si>
  <si>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</si>
  <si>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</si>
  <si>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</si>
  <si>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</si>
  <si>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</si>
  <si>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</si>
  <si>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</si>
  <si>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</si>
  <si>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</si>
  <si>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</si>
  <si>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</si>
  <si>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</si>
  <si>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</si>
  <si>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</si>
  <si>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</si>
  <si>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</si>
  <si>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</si>
  <si>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</si>
  <si>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</si>
  <si>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</si>
  <si>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</si>
  <si>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</si>
  <si>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</si>
  <si>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</si>
  <si>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</si>
  <si>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</si>
  <si>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</si>
  <si>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</si>
  <si>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</si>
  <si>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</si>
  <si>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</si>
  <si>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</si>
  <si>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</si>
  <si>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</si>
  <si>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</si>
  <si>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</si>
  <si>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</si>
  <si>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</si>
  <si>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</si>
  <si>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</si>
  <si>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</si>
  <si>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</si>
  <si>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</si>
  <si>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</si>
  <si>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</si>
  <si>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</si>
  <si>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</si>
  <si>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</si>
  <si>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</si>
  <si>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</si>
  <si>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</si>
  <si>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</si>
  <si>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</si>
  <si>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</si>
  <si>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</si>
  <si>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</si>
  <si>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</si>
  <si>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</si>
  <si>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</si>
  <si>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</si>
  <si>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</si>
  <si>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</si>
  <si>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</si>
  <si>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</si>
  <si>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</si>
  <si>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</si>
  <si>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</si>
  <si>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</si>
  <si>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</si>
  <si>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</si>
  <si>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</si>
  <si>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</si>
  <si>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</si>
  <si>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</si>
  <si>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</si>
  <si>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</si>
  <si>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</si>
  <si>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</si>
  <si>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</si>
  <si>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</si>
  <si>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</si>
  <si>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</si>
  <si>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</si>
  <si>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</si>
  <si>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</si>
  <si>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</si>
  <si>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</si>
  <si>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</si>
  <si>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</si>
  <si>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</si>
  <si>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</si>
  <si>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</si>
  <si>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</si>
  <si>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</si>
  <si>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</si>
  <si>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</si>
  <si>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</si>
  <si>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</si>
  <si>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</si>
  <si>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</si>
  <si>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</si>
  <si>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</si>
  <si>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</si>
  <si>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</si>
  <si>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</si>
  <si>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</si>
  <si>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</si>
  <si>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</si>
  <si>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</si>
  <si>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</si>
  <si>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</si>
  <si>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</si>
  <si>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</si>
  <si>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</si>
  <si>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</si>
  <si>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</si>
  <si>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</si>
  <si>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</si>
  <si>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</si>
  <si>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</si>
  <si>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</si>
  <si>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</si>
  <si>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</si>
  <si>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</si>
  <si>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</si>
  <si>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</si>
  <si>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</si>
  <si>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</si>
  <si>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</si>
  <si>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</si>
  <si>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</si>
  <si>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</si>
  <si>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</si>
  <si>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</si>
  <si>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</si>
  <si>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</si>
  <si>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</si>
  <si>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</si>
  <si>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</si>
  <si>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</si>
  <si>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</si>
  <si>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</si>
  <si>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</si>
  <si>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</si>
  <si>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</si>
  <si>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</si>
  <si>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</si>
  <si>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</si>
  <si>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</si>
  <si>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</si>
  <si>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</si>
  <si>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</si>
  <si>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</si>
  <si>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</si>
  <si>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</si>
  <si>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</si>
  <si>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</si>
  <si>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</si>
  <si>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</si>
  <si>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</si>
  <si>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</si>
  <si>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</si>
  <si>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</si>
  <si>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</si>
  <si>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</si>
  <si>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</si>
  <si>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</si>
  <si>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</si>
  <si>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</si>
  <si>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</si>
  <si>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</si>
  <si>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</si>
  <si>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</si>
  <si>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</si>
  <si>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</si>
  <si>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</si>
  <si>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</si>
  <si>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</si>
  <si>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</si>
  <si>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</si>
  <si>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</si>
  <si>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</si>
  <si>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</si>
  <si>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</si>
  <si>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</si>
  <si>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</si>
  <si>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</si>
  <si>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</si>
  <si>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</si>
  <si>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</si>
  <si>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</si>
  <si>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</si>
  <si>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</si>
  <si>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</si>
  <si>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</si>
  <si>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</si>
  <si>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</si>
  <si>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</si>
  <si>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</si>
  <si>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</si>
  <si>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</si>
  <si>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</si>
  <si>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</si>
  <si>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</si>
  <si>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</si>
  <si>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</si>
  <si>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</si>
  <si>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</si>
  <si>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</si>
  <si>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</si>
  <si>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</si>
  <si>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</si>
  <si>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</si>
  <si>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</si>
  <si>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</si>
  <si>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</si>
  <si>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</si>
  <si>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</si>
  <si>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</si>
  <si>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</si>
  <si>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</si>
  <si>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</si>
  <si>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</si>
  <si>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</si>
  <si>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</si>
  <si>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</si>
  <si>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</si>
  <si>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</si>
  <si>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</si>
  <si>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</si>
  <si>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</si>
  <si>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</si>
  <si>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</si>
  <si>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</si>
  <si>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</si>
  <si>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</si>
  <si>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</si>
  <si>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</si>
  <si>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</si>
  <si>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</si>
  <si>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</si>
  <si>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</si>
  <si>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</si>
  <si>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</si>
  <si>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</si>
  <si>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</si>
  <si>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</si>
  <si>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</si>
  <si>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</si>
  <si>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</si>
  <si>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</si>
  <si>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</si>
  <si>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</si>
  <si>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</si>
  <si>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</si>
  <si>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</si>
  <si>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</si>
  <si>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</si>
  <si>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</si>
  <si>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</si>
  <si>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</si>
  <si>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</si>
  <si>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</si>
  <si>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</si>
  <si>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</si>
  <si>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</si>
  <si>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</si>
  <si>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</si>
  <si>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</si>
  <si>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</si>
  <si>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</si>
  <si>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</si>
  <si>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</si>
  <si>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</si>
  <si>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</si>
  <si>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</si>
  <si>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</si>
  <si>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</si>
  <si>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</si>
  <si>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</si>
  <si>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</si>
  <si>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</si>
  <si>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</si>
  <si>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</si>
  <si>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</si>
  <si>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</si>
  <si>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</si>
  <si>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</si>
  <si>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</si>
  <si>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</si>
  <si>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</si>
  <si>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</si>
  <si>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</si>
  <si>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</si>
  <si>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</si>
  <si>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</si>
  <si>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</si>
  <si>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</si>
  <si>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</si>
  <si>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</si>
  <si>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</si>
  <si>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</si>
  <si>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</si>
  <si>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</si>
  <si>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</si>
  <si>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</si>
  <si>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</si>
  <si>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</si>
  <si>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</si>
  <si>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</si>
  <si>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</si>
  <si>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</si>
  <si>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</si>
  <si>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</si>
  <si>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</si>
  <si>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</si>
  <si>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</si>
  <si>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</si>
  <si>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</si>
  <si>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</si>
  <si>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</si>
  <si>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</si>
  <si>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</si>
  <si>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</si>
  <si>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</si>
  <si>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</si>
  <si>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</si>
  <si>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</si>
  <si>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</si>
  <si>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</si>
  <si>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</si>
  <si>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</si>
  <si>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</si>
  <si>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</si>
  <si>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</si>
  <si>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</si>
  <si>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</si>
  <si>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</si>
  <si>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</si>
  <si>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</si>
  <si>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</si>
  <si>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</si>
  <si>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</si>
  <si>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</si>
  <si>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</si>
  <si>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</si>
  <si>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</si>
  <si>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</si>
  <si>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</si>
  <si>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</si>
  <si>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</si>
  <si>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</si>
  <si>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</si>
  <si>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</si>
  <si>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</si>
  <si>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</si>
  <si>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</si>
  <si>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</si>
  <si>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</si>
  <si>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</si>
  <si>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</si>
  <si>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</si>
  <si>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</si>
  <si>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</si>
  <si>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</si>
  <si>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</si>
  <si>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</si>
  <si>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</si>
  <si>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</si>
  <si>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</si>
  <si>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</si>
  <si>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</si>
  <si>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</si>
  <si>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</si>
  <si>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</si>
  <si>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</si>
  <si>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</si>
  <si>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</si>
  <si>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</si>
  <si>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</si>
  <si>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</si>
  <si>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</si>
  <si>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</si>
  <si>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</si>
  <si>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</si>
  <si>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</si>
  <si>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</si>
  <si>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</si>
  <si>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</si>
  <si>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</si>
  <si>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</si>
  <si>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</si>
  <si>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</si>
  <si>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</si>
  <si>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</si>
  <si>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</si>
  <si>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</si>
  <si>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</si>
  <si>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</si>
  <si>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</si>
  <si>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</si>
  <si>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</si>
  <si>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</si>
  <si>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</si>
  <si>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</si>
  <si>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</si>
  <si>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</si>
  <si>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</si>
  <si>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</si>
  <si>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</si>
  <si>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</si>
  <si>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</si>
  <si>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</si>
  <si>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</si>
  <si>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</si>
  <si>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</si>
  <si>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</si>
  <si>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</si>
  <si>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</si>
  <si>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</si>
  <si>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</si>
  <si>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</si>
  <si>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</si>
  <si>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</si>
  <si>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</si>
  <si>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</si>
  <si>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</si>
  <si>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</si>
  <si>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</si>
  <si>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</si>
  <si>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</si>
  <si>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</si>
  <si>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</si>
  <si>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</si>
  <si>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</si>
  <si>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</si>
  <si>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</si>
  <si>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</si>
  <si>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</si>
  <si>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</si>
  <si>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</si>
  <si>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</si>
  <si>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</si>
  <si>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</si>
  <si>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</si>
  <si>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</si>
  <si>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</si>
  <si>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</si>
  <si>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</si>
  <si>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</si>
  <si>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</si>
  <si>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</si>
  <si>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</si>
  <si>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</si>
  <si>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</si>
  <si>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</si>
  <si>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</si>
  <si>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</si>
  <si>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</si>
  <si>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</si>
  <si>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</si>
  <si>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</si>
  <si>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</si>
  <si>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</si>
  <si>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</si>
  <si>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</si>
  <si>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</si>
  <si>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</si>
  <si>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</si>
  <si>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</si>
  <si>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</si>
  <si>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</si>
  <si>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</si>
  <si>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</si>
  <si>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</si>
  <si>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</si>
  <si>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</si>
  <si>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</si>
  <si>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</si>
  <si>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</si>
  <si>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</si>
  <si>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</si>
  <si>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</si>
  <si>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</si>
  <si>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</si>
  <si>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</si>
  <si>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</si>
  <si>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</si>
  <si>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</si>
  <si>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</si>
  <si>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</si>
  <si>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</si>
  <si>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</si>
  <si>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</si>
  <si>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</si>
  <si>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</si>
  <si>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</si>
  <si>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</si>
  <si>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</si>
  <si>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</si>
  <si>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</si>
  <si>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</si>
  <si>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</si>
  <si>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</si>
  <si>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</si>
  <si>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</si>
  <si>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</si>
  <si>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</si>
  <si>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</si>
  <si>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</si>
  <si>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</si>
  <si>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</si>
  <si>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</si>
  <si>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</si>
  <si>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</si>
  <si>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</si>
  <si>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</si>
  <si>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</si>
  <si>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</si>
  <si>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</si>
  <si>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</si>
  <si>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</si>
  <si>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</si>
  <si>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</si>
  <si>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</si>
  <si>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</si>
  <si>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</si>
  <si>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</si>
  <si>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</si>
  <si>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</si>
  <si>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</si>
  <si>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</si>
  <si>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</si>
  <si>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</si>
  <si>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</si>
  <si>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</si>
  <si>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</si>
  <si>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</si>
  <si>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</si>
  <si>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</si>
  <si>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</si>
  <si>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</si>
  <si>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</si>
  <si>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</si>
  <si>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</si>
  <si>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</si>
  <si>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</si>
  <si>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</si>
  <si>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</si>
  <si>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</si>
  <si>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</si>
  <si>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</si>
  <si>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</si>
  <si>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</si>
  <si>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</si>
  <si>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</si>
  <si>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</si>
  <si>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</si>
  <si>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</si>
  <si>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</si>
  <si>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</si>
  <si>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</si>
  <si>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</si>
  <si>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</si>
  <si>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</si>
  <si>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</si>
  <si>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</si>
  <si>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</si>
  <si>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</si>
  <si>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</si>
  <si>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</si>
  <si>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</si>
  <si>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</si>
  <si>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</si>
  <si>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</si>
  <si>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</si>
  <si>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</si>
  <si>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</si>
  <si>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</si>
  <si>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</si>
  <si>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</si>
  <si>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</si>
  <si>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</si>
  <si>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</si>
  <si>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</si>
  <si>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</si>
  <si>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</si>
  <si>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</si>
  <si>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</si>
  <si>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</si>
  <si>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</si>
  <si>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</si>
  <si>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</si>
  <si>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</si>
  <si>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</si>
  <si>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</si>
  <si>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</si>
  <si>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</si>
  <si>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</si>
  <si>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</si>
  <si>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</si>
  <si>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</si>
  <si>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</si>
  <si>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</si>
  <si>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</si>
  <si>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</si>
  <si>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</si>
  <si>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</si>
  <si>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</si>
  <si>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</si>
  <si>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</si>
  <si>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</si>
  <si>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</si>
  <si>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</si>
  <si>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</si>
  <si>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</si>
  <si>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</si>
  <si>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</si>
  <si>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</si>
  <si>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</si>
  <si>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</si>
  <si>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</si>
  <si>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</si>
  <si>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</si>
  <si>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</si>
  <si>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</si>
  <si>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</si>
  <si>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</si>
  <si>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</si>
  <si>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</si>
  <si>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</si>
  <si>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</si>
  <si>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</si>
  <si>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</si>
  <si>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</si>
  <si>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</si>
  <si>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</si>
  <si>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</si>
  <si>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</si>
  <si>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</si>
  <si>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</si>
  <si>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</si>
  <si>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</si>
  <si>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</si>
  <si>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</si>
  <si>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</si>
  <si>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</si>
  <si>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</si>
  <si>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</si>
  <si>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</si>
  <si>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</si>
  <si>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</si>
  <si>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</si>
  <si>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</si>
  <si>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</si>
  <si>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</si>
  <si>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</si>
  <si>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</si>
  <si>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</si>
  <si>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</si>
  <si>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</si>
  <si>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</si>
  <si>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</si>
  <si>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</si>
  <si>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</si>
  <si>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</si>
  <si>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</si>
  <si>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</si>
  <si>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</si>
  <si>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</si>
  <si>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</si>
  <si>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</si>
  <si>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</si>
  <si>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</si>
  <si>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</si>
  <si>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</si>
  <si>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</si>
  <si>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</si>
  <si>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</si>
  <si>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</si>
  <si>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</si>
  <si>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</si>
  <si>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</si>
  <si>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</si>
  <si>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</si>
  <si>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</si>
  <si>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</si>
  <si>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</si>
  <si>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</si>
  <si>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</si>
  <si>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</si>
  <si>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</si>
  <si>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</si>
  <si>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</si>
  <si>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</si>
  <si>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</si>
  <si>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</si>
  <si>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</si>
  <si>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</si>
  <si>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</si>
  <si>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</si>
  <si>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</si>
  <si>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</si>
  <si>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</si>
  <si>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</si>
  <si>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</si>
  <si>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</si>
  <si>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</si>
  <si>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</si>
  <si>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</si>
  <si>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</si>
  <si>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</si>
  <si>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</si>
  <si>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</si>
  <si>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</si>
  <si>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</si>
  <si>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</si>
  <si>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</si>
  <si>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</si>
  <si>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</si>
  <si>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</si>
  <si>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</si>
  <si>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</si>
  <si>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</si>
  <si>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</si>
  <si>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</si>
  <si>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</si>
  <si>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</si>
  <si>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</si>
  <si>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</si>
  <si>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</si>
  <si>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</si>
  <si>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</si>
  <si>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</si>
  <si>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</si>
  <si>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</si>
  <si>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</si>
  <si>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</si>
  <si>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</si>
  <si>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</si>
  <si>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</si>
  <si>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</si>
  <si>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</si>
  <si>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</si>
  <si>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</si>
  <si>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</si>
  <si>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</si>
  <si>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</si>
  <si>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</si>
  <si>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</si>
  <si>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</si>
  <si>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</si>
  <si>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</si>
  <si>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</si>
  <si>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</si>
  <si>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</si>
  <si>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</si>
  <si>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</si>
  <si>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</si>
  <si>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</si>
  <si>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</si>
  <si>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</si>
  <si>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</si>
  <si>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</si>
  <si>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</si>
  <si>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</si>
  <si>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</si>
  <si>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</si>
  <si>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</si>
  <si>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</si>
  <si>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</si>
  <si>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</si>
  <si>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</si>
  <si>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</si>
  <si>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</si>
  <si>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</si>
  <si>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</si>
  <si>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</si>
  <si>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</si>
  <si>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</si>
  <si>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</si>
  <si>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</si>
  <si>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</si>
  <si>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</si>
  <si>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</si>
  <si>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</si>
  <si>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</si>
  <si>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</si>
  <si>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</si>
  <si>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</si>
  <si>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</si>
  <si>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</si>
  <si>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</si>
  <si>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</si>
  <si>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</si>
  <si>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</si>
  <si>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</si>
  <si>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</si>
  <si>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</si>
  <si>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</si>
  <si>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</si>
  <si>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</si>
  <si>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</si>
  <si>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</si>
  <si>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</si>
  <si>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</si>
  <si>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</si>
  <si>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</si>
  <si>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</si>
  <si>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</si>
  <si>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</si>
  <si>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</si>
  <si>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</si>
  <si>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</si>
  <si>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</si>
  <si>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</si>
  <si>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</si>
  <si>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</si>
  <si>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</si>
  <si>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</si>
  <si>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</si>
  <si>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</si>
  <si>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</si>
  <si>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</si>
  <si>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</si>
  <si>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</si>
  <si>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</si>
  <si>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</si>
  <si>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</si>
  <si>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</si>
  <si>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</si>
  <si>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</si>
  <si>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</si>
  <si>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</si>
  <si>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</si>
  <si>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</si>
  <si>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</si>
  <si>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</si>
  <si>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</si>
  <si>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</si>
  <si>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</si>
  <si>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</si>
  <si>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</si>
  <si>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</si>
  <si>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</si>
  <si>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</si>
  <si>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</si>
  <si>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</si>
  <si>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</si>
  <si>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</si>
  <si>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</si>
  <si>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</si>
  <si>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</si>
  <si>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</si>
  <si>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</si>
  <si>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</si>
  <si>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</si>
  <si>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</si>
  <si>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</si>
  <si>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</si>
  <si>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</si>
  <si>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</si>
  <si>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</si>
  <si>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</si>
  <si>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</si>
  <si>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</si>
  <si>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</si>
  <si>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</si>
  <si>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</si>
  <si>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</si>
  <si>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</si>
  <si>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</si>
  <si>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</si>
  <si>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</si>
  <si>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</si>
  <si>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</si>
  <si>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</si>
  <si>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</si>
  <si>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</si>
  <si>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</si>
  <si>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</si>
  <si>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</si>
  <si>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</si>
  <si>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</si>
  <si>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</si>
  <si>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</si>
  <si>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</si>
  <si>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</si>
  <si>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</si>
  <si>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</si>
  <si>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</si>
  <si>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</si>
  <si>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</si>
  <si>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</si>
  <si>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</si>
  <si>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</si>
  <si>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</si>
  <si>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</si>
  <si>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</si>
  <si>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</si>
  <si>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</si>
  <si>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</si>
  <si>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</si>
  <si>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</si>
  <si>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</si>
  <si>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</si>
  <si>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</si>
  <si>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</si>
  <si>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</si>
  <si>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</si>
  <si>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</si>
  <si>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</si>
  <si>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</si>
  <si>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</si>
  <si>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</si>
  <si>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</si>
  <si>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</si>
  <si>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</si>
  <si>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</si>
  <si>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</si>
  <si>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</si>
  <si>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</si>
  <si>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</si>
  <si>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</si>
  <si>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</si>
  <si>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</si>
  <si>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</si>
  <si>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</si>
  <si>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</si>
  <si>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</si>
  <si>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</si>
  <si>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</si>
  <si>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</si>
  <si>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</si>
  <si>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</si>
  <si>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</si>
  <si>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</si>
  <si>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</si>
  <si>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</si>
  <si>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</si>
  <si>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</si>
  <si>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</si>
  <si>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</si>
  <si>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</si>
  <si>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</si>
  <si>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</si>
  <si>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</si>
  <si>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</si>
  <si>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</si>
  <si>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</si>
  <si>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</si>
  <si>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</si>
  <si>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</si>
  <si>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</si>
  <si>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</si>
  <si>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</si>
  <si>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</si>
  <si>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</si>
  <si>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</si>
  <si>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</si>
  <si>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</si>
  <si>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</si>
  <si>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</si>
  <si>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</si>
  <si>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</si>
  <si>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</si>
  <si>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</si>
  <si>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</si>
  <si>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</si>
  <si>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</si>
  <si>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</si>
  <si>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</si>
  <si>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</si>
  <si>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</si>
  <si>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</si>
  <si>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</si>
  <si>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</si>
  <si>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</si>
  <si>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</si>
  <si>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</si>
  <si>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</si>
  <si>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</si>
  <si>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</si>
  <si>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</si>
  <si>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</si>
  <si>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</si>
  <si>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</si>
  <si>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</si>
  <si>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</si>
  <si>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</si>
  <si>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</si>
  <si>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</si>
  <si>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</si>
  <si>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</si>
  <si>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</si>
  <si>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</si>
  <si>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</si>
  <si>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</si>
  <si>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</si>
  <si>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</si>
  <si>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</si>
  <si>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</si>
  <si>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</si>
  <si>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</si>
  <si>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</si>
  <si>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</si>
  <si>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</si>
  <si>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</si>
  <si>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</si>
  <si>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</si>
  <si>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</si>
  <si>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</si>
  <si>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</si>
  <si>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</si>
  <si>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</si>
  <si>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</si>
  <si>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</si>
  <si>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</si>
  <si>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</si>
  <si>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</si>
  <si>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</si>
  <si>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</si>
  <si>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</si>
  <si>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</si>
  <si>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</si>
  <si>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</si>
  <si>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</si>
  <si>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</si>
  <si>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</si>
  <si>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</si>
  <si>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</si>
  <si>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</si>
  <si>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</si>
  <si>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</si>
  <si>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</si>
  <si>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</si>
  <si>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</si>
  <si>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</si>
  <si>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</si>
  <si>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</si>
  <si>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</si>
  <si>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</si>
  <si>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</si>
  <si>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</si>
  <si>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</si>
  <si>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</si>
  <si>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</si>
  <si>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</si>
  <si>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</si>
  <si>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</si>
  <si>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</si>
  <si>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</si>
  <si>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</si>
  <si>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</si>
  <si>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</si>
  <si>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</si>
  <si>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</si>
  <si>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</si>
  <si>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</si>
  <si>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</si>
  <si>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</si>
  <si>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</si>
  <si>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</si>
  <si>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</si>
  <si>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</si>
  <si>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</si>
  <si>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</si>
  <si>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</si>
  <si>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</si>
  <si>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</si>
  <si>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</si>
  <si>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</si>
  <si>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</si>
  <si>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</si>
  <si>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</si>
  <si>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</si>
  <si>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</si>
  <si>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</si>
  <si>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</si>
  <si>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</si>
  <si>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</si>
  <si>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</si>
  <si>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</si>
  <si>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</si>
  <si>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</si>
  <si>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</si>
  <si>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</si>
  <si>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</si>
  <si>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</si>
  <si>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</si>
  <si>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</si>
  <si>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</si>
  <si>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</si>
  <si>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</si>
  <si>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</si>
  <si>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</si>
  <si>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</si>
  <si>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</si>
  <si>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</si>
  <si>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</si>
  <si>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</si>
  <si>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</si>
  <si>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</si>
  <si>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</si>
  <si>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</si>
  <si>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</si>
  <si>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</si>
  <si>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</si>
  <si>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</si>
  <si>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</si>
  <si>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</si>
  <si>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</si>
  <si>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</si>
  <si>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</si>
  <si>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</si>
  <si>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</si>
  <si>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</si>
  <si>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</si>
  <si>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</si>
  <si>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</si>
  <si>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</si>
  <si>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</si>
  <si>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</si>
  <si>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</si>
  <si>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</si>
  <si>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</si>
  <si>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</si>
  <si>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</si>
  <si>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</si>
  <si>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</si>
  <si>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</si>
  <si>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</si>
  <si>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</si>
  <si>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</si>
  <si>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</si>
  <si>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</si>
  <si>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</si>
  <si>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</si>
  <si>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</si>
  <si>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</si>
  <si>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</si>
  <si>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</si>
  <si>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</si>
  <si>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</si>
  <si>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</si>
  <si>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</si>
  <si>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</si>
  <si>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</si>
  <si>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</si>
  <si>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</si>
  <si>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</si>
  <si>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</si>
  <si>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</si>
  <si>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</si>
  <si>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</si>
  <si>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</si>
  <si>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</si>
  <si>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</si>
  <si>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</si>
  <si>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</si>
  <si>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</si>
  <si>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</si>
  <si>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</si>
  <si>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</si>
  <si>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</si>
  <si>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</si>
  <si>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</si>
  <si>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</si>
  <si>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</si>
  <si>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</si>
  <si>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</si>
  <si>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</si>
  <si>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</si>
  <si>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</si>
  <si>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</si>
  <si>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</si>
  <si>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</si>
  <si>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</si>
  <si>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</si>
  <si>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</si>
  <si>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</si>
  <si>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</si>
  <si>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</si>
  <si>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</si>
  <si>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</si>
  <si>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</si>
  <si>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</si>
  <si>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</si>
  <si>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</si>
  <si>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</si>
  <si>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</si>
  <si>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</si>
  <si>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</si>
  <si>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</si>
  <si>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</si>
  <si>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</si>
  <si>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</si>
  <si>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</si>
  <si>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</si>
  <si>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</si>
  <si>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</si>
  <si>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</si>
  <si>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</si>
  <si>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</si>
  <si>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</si>
  <si>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</si>
  <si>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</si>
  <si>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</si>
  <si>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</si>
  <si>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</si>
  <si>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</si>
  <si>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</si>
  <si>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</si>
  <si>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</si>
  <si>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</si>
  <si>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</si>
  <si>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</si>
  <si>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</si>
  <si>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</si>
  <si>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</si>
  <si>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</si>
  <si>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</si>
  <si>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</si>
  <si>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</si>
  <si>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</si>
  <si>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</si>
  <si>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</si>
  <si>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</si>
  <si>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</si>
  <si>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</si>
  <si>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</si>
  <si>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</si>
  <si>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</si>
  <si>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</si>
  <si>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</si>
  <si>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</si>
  <si>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</si>
  <si>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</si>
  <si>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</si>
  <si>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</si>
  <si>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</si>
  <si>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</si>
  <si>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</si>
  <si>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</si>
  <si>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</si>
  <si>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</si>
  <si>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</si>
  <si>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</si>
  <si>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</si>
  <si>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</si>
  <si>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</si>
  <si>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</si>
  <si>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</si>
  <si>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</si>
  <si>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</si>
  <si>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</si>
  <si>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</si>
  <si>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</si>
  <si>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</si>
  <si>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</si>
  <si>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</si>
  <si>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</si>
  <si>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</si>
  <si>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</si>
  <si>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</si>
  <si>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</si>
  <si>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</si>
  <si>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</si>
  <si>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</si>
  <si>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</si>
  <si>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</si>
  <si>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</si>
  <si>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</si>
  <si>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</si>
  <si>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</si>
  <si>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</si>
  <si>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</si>
  <si>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</si>
  <si>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</si>
  <si>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</si>
  <si>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</si>
  <si>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</si>
  <si>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</si>
  <si>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</si>
  <si>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</si>
  <si>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</si>
  <si>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</si>
  <si>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</si>
  <si>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</si>
  <si>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</si>
  <si>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</si>
  <si>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</si>
  <si>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</si>
  <si>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</si>
  <si>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</si>
  <si>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</si>
  <si>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</si>
  <si>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</si>
  <si>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</si>
  <si>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</si>
  <si>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</si>
  <si>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</si>
  <si>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</si>
  <si>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</si>
  <si>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</si>
  <si>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</si>
  <si>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</si>
  <si>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</si>
  <si>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</si>
  <si>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</si>
  <si>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</si>
  <si>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</si>
  <si>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</si>
  <si>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</si>
  <si>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</si>
  <si>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</si>
  <si>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</si>
  <si>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</si>
  <si>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</si>
  <si>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</si>
  <si>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</si>
  <si>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</si>
  <si>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</si>
  <si>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</si>
  <si>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</si>
  <si>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</si>
  <si>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</si>
  <si>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</si>
  <si>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</si>
  <si>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</si>
  <si>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</si>
  <si>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</si>
  <si>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</si>
  <si>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</si>
  <si>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</si>
  <si>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</si>
  <si>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</si>
  <si>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</si>
  <si>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</si>
  <si>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</si>
  <si>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</si>
  <si>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</si>
  <si>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</si>
  <si>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</si>
  <si>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</si>
  <si>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</si>
  <si>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</si>
  <si>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</si>
  <si>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</si>
  <si>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</si>
  <si>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</si>
  <si>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</si>
  <si>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</si>
  <si>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</si>
  <si>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</si>
  <si>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</si>
  <si>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</si>
  <si>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</si>
  <si>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</si>
  <si>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</si>
  <si>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</si>
  <si>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</si>
  <si>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</si>
  <si>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</si>
  <si>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</si>
  <si>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</si>
  <si>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</si>
  <si>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</si>
  <si>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</si>
  <si>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</si>
  <si>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</si>
  <si>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</si>
  <si>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</si>
  <si>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</si>
  <si>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</si>
  <si>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</si>
  <si>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</si>
  <si>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</si>
  <si>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</si>
  <si>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</si>
  <si>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</si>
  <si>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</si>
  <si>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</si>
  <si>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</si>
  <si>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</si>
  <si>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</si>
  <si>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</si>
  <si>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</si>
  <si>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</si>
  <si>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</si>
  <si>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</si>
  <si>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</si>
  <si>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</si>
  <si>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</si>
  <si>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</si>
  <si>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</si>
  <si>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</si>
  <si>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</si>
  <si>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</si>
  <si>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</si>
  <si>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</si>
  <si>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</si>
  <si>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</si>
  <si>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</si>
  <si>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</si>
  <si>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</si>
  <si>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</si>
  <si>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</si>
  <si>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</si>
  <si>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</si>
  <si>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</si>
  <si>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</si>
  <si>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</si>
  <si>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</si>
  <si>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</si>
  <si>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</si>
  <si>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</si>
  <si>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</si>
  <si>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</si>
  <si>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</si>
  <si>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</si>
  <si>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</si>
  <si>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</si>
  <si>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</si>
  <si>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</si>
  <si>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</si>
  <si>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</si>
  <si>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</si>
  <si>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</si>
  <si>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</si>
  <si>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</si>
  <si>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</si>
  <si>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</si>
  <si>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</si>
  <si>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</si>
  <si>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</si>
  <si>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</si>
  <si>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</si>
  <si>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</si>
  <si>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</si>
  <si>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</si>
  <si>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</si>
  <si>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</si>
  <si>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</si>
  <si>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</si>
  <si>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</si>
  <si>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</si>
  <si>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</si>
  <si>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</si>
  <si>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</si>
  <si>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</si>
  <si>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</si>
  <si>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</si>
  <si>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</si>
  <si>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</si>
  <si>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</si>
  <si>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</si>
  <si>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</si>
  <si>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</si>
  <si>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</si>
  <si>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</si>
  <si>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</si>
  <si>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</si>
  <si>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</si>
  <si>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</si>
  <si>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</si>
  <si>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</si>
  <si>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</si>
  <si>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</si>
  <si>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</si>
  <si>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</si>
  <si>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</si>
  <si>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</si>
  <si>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</si>
  <si>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</si>
  <si>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</si>
  <si>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</si>
  <si>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</si>
  <si>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</si>
  <si>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</si>
  <si>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</si>
  <si>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</si>
  <si>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</si>
  <si>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</si>
  <si>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</si>
  <si>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</si>
  <si>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</si>
  <si>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</si>
  <si>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</si>
  <si>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</si>
  <si>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</si>
  <si>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</si>
  <si>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</si>
  <si>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</si>
  <si>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</si>
  <si>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</si>
  <si>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</si>
  <si>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</si>
  <si>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</si>
  <si>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</si>
  <si>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</si>
  <si>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</si>
  <si>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</si>
  <si>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</si>
  <si>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</si>
  <si>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</si>
  <si>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</si>
  <si>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</si>
  <si>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</si>
  <si>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</si>
  <si>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</si>
  <si>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</si>
  <si>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</si>
  <si>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</si>
  <si>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</si>
  <si>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</si>
  <si>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</si>
  <si>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</si>
  <si>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</si>
  <si>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</si>
  <si>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</si>
  <si>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</si>
  <si>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</si>
  <si>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</si>
  <si>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</si>
  <si>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</si>
  <si>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</si>
  <si>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</si>
  <si>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</si>
  <si>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</si>
  <si>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</si>
  <si>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</si>
  <si>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</si>
  <si>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</si>
  <si>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</si>
  <si>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</si>
  <si>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</si>
  <si>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</si>
  <si>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</si>
  <si>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</si>
  <si>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</si>
  <si>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</si>
  <si>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</si>
  <si>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</si>
  <si>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</si>
  <si>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</si>
  <si>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</si>
  <si>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</si>
  <si>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</si>
  <si>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</si>
  <si>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</si>
  <si>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</si>
  <si>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</si>
  <si>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</si>
  <si>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</si>
  <si>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</si>
  <si>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</si>
  <si>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</si>
  <si>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</si>
  <si>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</si>
  <si>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</si>
  <si>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</si>
  <si>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</si>
  <si>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</si>
  <si>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</si>
  <si>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</si>
  <si>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</si>
  <si>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</si>
  <si>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</si>
  <si>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</si>
  <si>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</si>
  <si>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</si>
  <si>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</si>
  <si>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</si>
  <si>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</si>
  <si>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</si>
  <si>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</si>
  <si>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</si>
  <si>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</si>
  <si>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</si>
  <si>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</si>
  <si>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</si>
  <si>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</si>
  <si>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</si>
  <si>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</si>
  <si>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</si>
  <si>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</si>
  <si>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</si>
  <si>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</si>
  <si>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</si>
  <si>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</si>
  <si>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</si>
  <si>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</si>
  <si>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</si>
  <si>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</si>
  <si>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</si>
  <si>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</si>
  <si>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</si>
  <si>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</si>
  <si>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</si>
  <si>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</si>
  <si>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</si>
  <si>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</si>
  <si>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</si>
  <si>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</si>
  <si>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</si>
  <si>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</si>
  <si>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</si>
  <si>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</si>
  <si>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</si>
  <si>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</si>
  <si>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</si>
  <si>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</si>
  <si>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</si>
  <si>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</si>
  <si>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</si>
  <si>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</si>
  <si>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</si>
  <si>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</si>
  <si>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</si>
  <si>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</si>
  <si>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</si>
  <si>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</si>
  <si>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</si>
  <si>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</si>
  <si>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</si>
  <si>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</si>
  <si>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</si>
  <si>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</si>
  <si>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</si>
  <si>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</si>
  <si>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</si>
  <si>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</si>
  <si>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</si>
  <si>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</si>
  <si>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</si>
  <si>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</si>
  <si>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</si>
  <si>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</si>
  <si>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</si>
  <si>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</si>
  <si>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</si>
  <si>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</si>
  <si>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</si>
  <si>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</si>
  <si>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</si>
  <si>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</si>
  <si>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</si>
  <si>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</si>
  <si>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</si>
  <si>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</si>
  <si>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</si>
  <si>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</si>
  <si>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</si>
  <si>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</si>
  <si>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</si>
  <si>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</si>
  <si>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</si>
  <si>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</si>
  <si>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</si>
  <si>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</si>
  <si>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</si>
  <si>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</si>
  <si>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</si>
  <si>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</si>
  <si>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</si>
  <si>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</si>
  <si>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</si>
  <si>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</si>
  <si>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</si>
  <si>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</si>
  <si>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</si>
  <si>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</si>
  <si>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</si>
  <si>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</si>
  <si>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</si>
  <si>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</si>
  <si>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</si>
  <si>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</si>
  <si>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</si>
  <si>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</si>
  <si>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</si>
  <si>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</si>
  <si>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</si>
  <si>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</si>
  <si>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</si>
  <si>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</si>
  <si>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</si>
  <si>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</si>
  <si>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</si>
  <si>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</si>
  <si>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</si>
  <si>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</si>
  <si>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</si>
  <si>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</si>
  <si>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</si>
  <si>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</si>
  <si>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</si>
  <si>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</si>
  <si>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</si>
  <si>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</si>
  <si>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</si>
  <si>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</si>
  <si>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</si>
  <si>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</si>
  <si>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</si>
  <si>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</si>
  <si>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</si>
  <si>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</si>
  <si>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</si>
  <si>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</si>
  <si>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</si>
  <si>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</si>
  <si>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</si>
  <si>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</si>
  <si>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</si>
  <si>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</si>
  <si>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</si>
  <si>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</si>
  <si>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</si>
  <si>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</si>
  <si>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</si>
  <si>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</si>
  <si>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</si>
  <si>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</si>
  <si>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</si>
  <si>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</si>
  <si>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</si>
  <si>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</si>
  <si>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</si>
  <si>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</si>
  <si>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</si>
  <si>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</si>
  <si>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</si>
  <si>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</si>
  <si>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</si>
  <si>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</si>
  <si>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</si>
  <si>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</si>
  <si>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</si>
  <si>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</si>
  <si>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</si>
  <si>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</si>
  <si>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</si>
  <si>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</si>
  <si>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</si>
  <si>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</si>
  <si>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</si>
  <si>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</si>
  <si>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</si>
  <si>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</si>
  <si>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</si>
  <si>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</si>
  <si>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</si>
  <si>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</si>
  <si>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</si>
  <si>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</si>
  <si>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</si>
  <si>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</si>
  <si>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</si>
  <si>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</si>
  <si>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</si>
  <si>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</si>
  <si>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</si>
  <si>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</si>
  <si>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</si>
  <si>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</si>
  <si>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</si>
  <si>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</si>
  <si>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</si>
  <si>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</si>
  <si>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</si>
  <si>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</si>
  <si>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</si>
  <si>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</si>
  <si>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</si>
  <si>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</si>
  <si>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</si>
  <si>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</si>
  <si>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</si>
  <si>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</si>
  <si>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</si>
  <si>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</si>
  <si>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</si>
  <si>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</si>
  <si>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</si>
  <si>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</si>
  <si>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</si>
  <si>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</si>
  <si>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</si>
  <si>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</si>
  <si>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</si>
  <si>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</si>
  <si>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</si>
  <si>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</si>
  <si>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</si>
  <si>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</si>
  <si>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</si>
  <si>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</si>
  <si>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</si>
  <si>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</si>
  <si>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</si>
  <si>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</si>
  <si>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</si>
  <si>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</si>
  <si>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</si>
  <si>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</si>
  <si>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</si>
  <si>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</si>
  <si>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</si>
  <si>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</si>
  <si>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</si>
  <si>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</si>
  <si>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</si>
  <si>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</si>
  <si>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</si>
  <si>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</si>
  <si>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</si>
  <si>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</si>
  <si>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</si>
  <si>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</si>
  <si>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</si>
  <si>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</si>
  <si>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</si>
  <si>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</si>
  <si>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</si>
  <si>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</si>
  <si>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</si>
  <si>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</si>
  <si>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</si>
  <si>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</si>
  <si>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</si>
  <si>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</si>
  <si>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</si>
  <si>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</si>
  <si>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</si>
  <si>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</si>
  <si>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</si>
  <si>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</si>
  <si>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</si>
  <si>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</si>
  <si>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</si>
  <si>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</si>
  <si>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</si>
  <si>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</si>
  <si>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</si>
  <si>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</si>
  <si>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</si>
  <si>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</si>
  <si>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</si>
  <si>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</si>
  <si>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</si>
  <si>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</si>
  <si>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</si>
  <si>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</si>
  <si>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</si>
  <si>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</si>
  <si>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</si>
  <si>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</si>
  <si>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</si>
  <si>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</si>
  <si>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</si>
  <si>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</si>
  <si>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</si>
  <si>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</si>
  <si>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</si>
  <si>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</si>
  <si>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</si>
  <si>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</si>
  <si>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</si>
  <si>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</si>
  <si>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</si>
  <si>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</si>
  <si>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</si>
  <si>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</si>
  <si>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</si>
  <si>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</si>
  <si>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</si>
  <si>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</si>
  <si>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</si>
  <si>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</si>
  <si>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</si>
  <si>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</si>
  <si>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</si>
  <si>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</si>
  <si>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</si>
  <si>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</si>
  <si>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</si>
  <si>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</si>
  <si>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</si>
  <si>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</si>
  <si>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</si>
  <si>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</si>
  <si>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</si>
  <si>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</si>
  <si>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</si>
  <si>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</si>
  <si>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</si>
  <si>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</si>
  <si>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</si>
  <si>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</si>
  <si>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</si>
  <si>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</si>
  <si>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</si>
  <si>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</si>
  <si>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</si>
  <si>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</si>
  <si>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</si>
  <si>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</si>
  <si>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</si>
  <si>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</si>
  <si>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</si>
  <si>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</si>
  <si>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</si>
  <si>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</si>
  <si>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</si>
  <si>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</si>
  <si>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</si>
  <si>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</si>
  <si>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</si>
  <si>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</si>
  <si>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</si>
  <si>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</si>
  <si>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</si>
  <si>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</si>
  <si>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</si>
  <si>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</si>
  <si>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</si>
  <si>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</si>
  <si>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</si>
  <si>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</si>
  <si>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</si>
  <si>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</si>
  <si>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</si>
  <si>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</si>
  <si>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</si>
  <si>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</si>
  <si>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</si>
  <si>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</si>
  <si>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</si>
  <si>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</si>
  <si>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</si>
  <si>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</si>
  <si>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</si>
  <si>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</si>
  <si>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</si>
  <si>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</si>
  <si>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</si>
  <si>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</si>
  <si>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</si>
  <si>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</si>
  <si>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</si>
  <si>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</si>
  <si>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</si>
  <si>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</si>
  <si>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</si>
  <si>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</si>
  <si>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</si>
  <si>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</si>
  <si>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</si>
  <si>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</si>
  <si>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</si>
  <si>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</si>
  <si>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</si>
  <si>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</si>
  <si>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</si>
  <si>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</si>
  <si>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</si>
  <si>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</si>
  <si>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</si>
  <si>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</si>
  <si>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</si>
  <si>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</si>
  <si>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</si>
  <si>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</si>
  <si>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</si>
  <si>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</si>
  <si>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</si>
  <si>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</si>
  <si>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</si>
  <si>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</si>
  <si>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</si>
  <si>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</si>
  <si>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</si>
  <si>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</si>
  <si>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</si>
  <si>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</si>
  <si>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</si>
  <si>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</si>
  <si>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</si>
  <si>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</si>
  <si>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</si>
  <si>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</si>
  <si>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</si>
  <si>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</si>
  <si>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</si>
  <si>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</si>
  <si>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</si>
  <si>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</si>
  <si>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</si>
  <si>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</si>
  <si>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</si>
  <si>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</si>
  <si>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</si>
  <si>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</si>
  <si>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</si>
  <si>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</si>
  <si>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</si>
  <si>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</si>
  <si>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</si>
  <si>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</si>
  <si>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</si>
  <si>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</si>
  <si>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</si>
  <si>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</si>
  <si>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</si>
  <si>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</si>
  <si>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</si>
  <si>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</si>
  <si>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</si>
  <si>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</si>
  <si>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</si>
  <si>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</si>
  <si>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</si>
  <si>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</si>
  <si>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</si>
  <si>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</si>
  <si>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</si>
  <si>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</si>
  <si>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</si>
  <si>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</si>
  <si>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</si>
  <si>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</si>
  <si>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</si>
  <si>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</si>
  <si>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</si>
  <si>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</si>
  <si>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</si>
  <si>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</si>
  <si>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</si>
  <si>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</si>
  <si>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</si>
  <si>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</si>
  <si>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</si>
  <si>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</si>
  <si>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</si>
  <si>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</si>
  <si>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</si>
  <si>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</si>
  <si>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</si>
  <si>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</si>
  <si>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</si>
  <si>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</si>
  <si>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</si>
  <si>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</si>
  <si>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</si>
  <si>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</si>
  <si>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</si>
  <si>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</si>
  <si>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</si>
  <si>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</si>
  <si>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</si>
  <si>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</si>
  <si>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</si>
  <si>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</si>
  <si>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</si>
  <si>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</si>
  <si>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</si>
  <si>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</si>
  <si>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</si>
  <si>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</si>
  <si>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</si>
  <si>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</si>
  <si>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</si>
  <si>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</si>
  <si>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</si>
  <si>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</si>
  <si>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</si>
  <si>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</si>
  <si>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</si>
  <si>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</si>
  <si>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</si>
  <si>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</si>
  <si>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</si>
  <si>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</si>
  <si>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</si>
  <si>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</si>
  <si>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</si>
  <si>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</si>
  <si>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</si>
  <si>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</si>
  <si>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</si>
  <si>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</si>
  <si>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</si>
  <si>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</si>
  <si>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</si>
  <si>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</si>
  <si>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</si>
  <si>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</si>
  <si>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</si>
  <si>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</si>
  <si>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</si>
  <si>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</si>
  <si>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</si>
  <si>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</si>
  <si>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</si>
  <si>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</si>
  <si>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</si>
  <si>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</si>
  <si>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</si>
  <si>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</si>
  <si>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</si>
  <si>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</si>
  <si>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</si>
  <si>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</si>
  <si>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</si>
  <si>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</si>
  <si>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</si>
  <si>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</si>
  <si>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</si>
  <si>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</si>
  <si>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</si>
  <si>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</si>
  <si>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</si>
  <si>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</si>
  <si>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</si>
  <si>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</si>
  <si>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</si>
  <si>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</si>
  <si>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</si>
  <si>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</si>
  <si>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</si>
  <si>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</si>
  <si>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</si>
  <si>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</si>
  <si>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</si>
  <si>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</si>
  <si>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</si>
  <si>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</si>
  <si>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</si>
  <si>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</si>
  <si>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</si>
  <si>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</si>
  <si>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</si>
  <si>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</si>
  <si>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</si>
  <si>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</si>
  <si>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</si>
  <si>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</si>
  <si>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</si>
  <si>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</si>
  <si>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</si>
  <si>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</si>
  <si>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</si>
  <si>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</si>
  <si>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</si>
  <si>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</si>
  <si>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</si>
  <si>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</si>
  <si>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</si>
  <si>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</si>
  <si>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</si>
  <si>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</si>
  <si>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</si>
  <si>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</si>
  <si>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</si>
  <si>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</si>
  <si>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</si>
  <si>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</si>
  <si>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</si>
  <si>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</si>
  <si>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</si>
  <si>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</si>
  <si>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</si>
  <si>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</si>
  <si>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</si>
  <si>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</si>
  <si>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</si>
  <si>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</si>
  <si>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</si>
  <si>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</si>
  <si>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</si>
  <si>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</si>
  <si>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</si>
  <si>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</si>
  <si>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</si>
  <si>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</si>
  <si>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</si>
  <si>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</si>
  <si>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</si>
  <si>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</si>
  <si>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</si>
  <si>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</si>
  <si>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</si>
  <si>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</si>
  <si>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</si>
  <si>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</si>
  <si>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</si>
  <si>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</si>
  <si>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</si>
  <si>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</si>
  <si>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</si>
  <si>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</si>
  <si>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</si>
  <si>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</si>
  <si>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</si>
  <si>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</si>
  <si>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</si>
  <si>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</si>
  <si>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</si>
  <si>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</si>
  <si>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</si>
  <si>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</si>
  <si>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</si>
  <si>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</si>
  <si>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</si>
  <si>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</si>
  <si>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</si>
  <si>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</si>
  <si>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</si>
  <si>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</si>
  <si>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</si>
  <si>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</si>
  <si>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</si>
  <si>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</si>
  <si>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</si>
  <si>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</si>
  <si>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</si>
  <si>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</si>
  <si>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</si>
  <si>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</si>
  <si>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</si>
  <si>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</si>
  <si>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</si>
  <si>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</si>
  <si>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</si>
  <si>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</si>
  <si>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</si>
  <si>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</si>
  <si>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</si>
  <si>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</si>
  <si>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</si>
  <si>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</si>
  <si>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</si>
  <si>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</si>
  <si>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</si>
  <si>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</si>
  <si>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</si>
  <si>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</si>
  <si>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</si>
  <si>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</si>
  <si>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</si>
  <si>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</si>
  <si>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</si>
  <si>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</si>
  <si>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</si>
  <si>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</si>
  <si>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</si>
  <si>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</si>
  <si>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</si>
  <si>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</si>
  <si>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</si>
  <si>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</si>
  <si>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</si>
  <si>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</si>
  <si>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</si>
  <si>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</si>
  <si>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</si>
  <si>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</si>
  <si>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</si>
  <si>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</si>
  <si>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</si>
  <si>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</si>
  <si>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</si>
  <si>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</si>
  <si>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</si>
  <si>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</si>
  <si>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</si>
  <si>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</si>
  <si>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</si>
  <si>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</si>
  <si>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</si>
  <si>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</si>
  <si>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</si>
  <si>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</si>
  <si>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</si>
  <si>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</si>
  <si>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</si>
  <si>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</si>
  <si>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</si>
  <si>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</si>
  <si>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</si>
  <si>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</si>
  <si>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</si>
  <si>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</si>
  <si>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</si>
  <si>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</si>
  <si>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</si>
  <si>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</si>
  <si>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</si>
  <si>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</si>
  <si>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</si>
  <si>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</si>
  <si>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</si>
  <si>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</si>
  <si>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</si>
  <si>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</si>
  <si>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</si>
  <si>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</si>
  <si>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</si>
  <si>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</si>
  <si>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</si>
  <si>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</si>
  <si>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</si>
  <si>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</si>
  <si>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</si>
  <si>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</si>
  <si>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</si>
  <si>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</si>
  <si>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</si>
  <si>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</si>
  <si>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</si>
  <si>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</si>
  <si>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</si>
  <si>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</si>
  <si>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</si>
  <si>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</si>
  <si>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</si>
  <si>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</si>
  <si>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</si>
  <si>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</si>
  <si>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</si>
  <si>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</si>
  <si>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</si>
  <si>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</si>
  <si>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</si>
  <si>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</si>
  <si>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</si>
  <si>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</si>
  <si>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</si>
  <si>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</si>
  <si>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</si>
  <si>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</si>
  <si>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</si>
  <si>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</si>
  <si>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</si>
  <si>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</si>
  <si>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</si>
  <si>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</si>
  <si>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</si>
  <si>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</si>
  <si>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</si>
  <si>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</si>
  <si>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</si>
  <si>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</si>
  <si>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</si>
  <si>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</si>
  <si>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</si>
  <si>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</si>
  <si>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</si>
  <si>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</si>
  <si>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</si>
  <si>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</si>
  <si>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</si>
  <si>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</si>
  <si>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</si>
  <si>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</si>
  <si>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</si>
  <si>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</si>
  <si>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</si>
  <si>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</si>
  <si>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</si>
  <si>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</si>
  <si>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</si>
  <si>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</si>
  <si>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</si>
  <si>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</si>
  <si>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</si>
  <si>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</si>
  <si>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</si>
  <si>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</si>
  <si>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</si>
  <si>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</si>
  <si>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</si>
  <si>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</si>
  <si>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</si>
  <si>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</si>
  <si>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</si>
  <si>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</si>
  <si>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</si>
  <si>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</si>
  <si>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</si>
  <si>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</si>
  <si>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</si>
  <si>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</si>
  <si>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</si>
  <si>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</si>
  <si>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</si>
  <si>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</si>
  <si>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</si>
  <si>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</si>
  <si>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</si>
  <si>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</si>
  <si>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</si>
  <si>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</si>
  <si>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</si>
  <si>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</si>
  <si>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</si>
  <si>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</si>
  <si>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</si>
  <si>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</si>
  <si>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</si>
  <si>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</si>
  <si>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</si>
  <si>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</si>
  <si>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</si>
  <si>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</si>
  <si>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</si>
  <si>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</si>
  <si>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</si>
  <si>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</si>
  <si>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</si>
  <si>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</si>
  <si>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</si>
  <si>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</si>
  <si>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</si>
  <si>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</si>
  <si>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</si>
  <si>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</si>
  <si>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</si>
  <si>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</si>
  <si>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</si>
  <si>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</si>
  <si>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</si>
  <si>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</si>
  <si>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</si>
  <si>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</si>
  <si>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</si>
  <si>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</si>
  <si>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</si>
  <si>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</si>
  <si>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</si>
  <si>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</si>
  <si>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</si>
  <si>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</si>
  <si>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</si>
  <si>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</si>
  <si>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</si>
  <si>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</si>
  <si>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</si>
  <si>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</si>
  <si>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</si>
  <si>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</si>
  <si>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</si>
  <si>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</si>
  <si>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</si>
  <si>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</si>
  <si>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</si>
  <si>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</si>
  <si>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</si>
  <si>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</si>
  <si>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</si>
  <si>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</si>
  <si>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</si>
  <si>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</si>
  <si>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</si>
  <si>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</si>
  <si>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</si>
  <si>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</si>
  <si>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</si>
  <si>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</si>
  <si>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</si>
  <si>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</si>
  <si>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</si>
  <si>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</si>
  <si>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</si>
  <si>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</si>
  <si>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</si>
  <si>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</si>
  <si>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</si>
  <si>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</si>
  <si>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</si>
  <si>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</si>
  <si>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</si>
  <si>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</si>
  <si>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</si>
  <si>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</si>
  <si>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</si>
  <si>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</si>
  <si>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</si>
  <si>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</si>
  <si>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</si>
  <si>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</si>
  <si>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</si>
  <si>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</si>
  <si>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</si>
  <si>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</si>
  <si>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</si>
  <si>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</si>
  <si>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</si>
  <si>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</si>
  <si>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</si>
  <si>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</si>
  <si>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</si>
  <si>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</si>
  <si>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</si>
  <si>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</si>
  <si>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</si>
  <si>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</si>
  <si>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</si>
  <si>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</si>
  <si>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</si>
  <si>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</si>
  <si>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</si>
  <si>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</si>
  <si>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</si>
  <si>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</si>
  <si>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</si>
  <si>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</si>
  <si>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</si>
  <si>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</si>
  <si>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</si>
  <si>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</si>
  <si>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</si>
  <si>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</si>
  <si>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</si>
  <si>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</si>
  <si>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</si>
  <si>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</si>
  <si>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</si>
  <si>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</si>
  <si>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</si>
  <si>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</si>
  <si>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</si>
  <si>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</si>
  <si>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</si>
  <si>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</si>
  <si>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</si>
  <si>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</si>
  <si>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</si>
  <si>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</si>
  <si>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</si>
  <si>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</si>
  <si>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</si>
  <si>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</si>
  <si>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</si>
  <si>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</si>
  <si>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</si>
  <si>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</si>
  <si>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</si>
  <si>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</si>
  <si>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</si>
  <si>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</si>
  <si>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</si>
  <si>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</si>
  <si>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</si>
  <si>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</si>
  <si>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</si>
  <si>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</si>
  <si>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</si>
  <si>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</si>
  <si>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</si>
  <si>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</si>
  <si>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</si>
  <si>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</si>
  <si>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</si>
  <si>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</si>
  <si>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</si>
  <si>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</si>
  <si>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</si>
  <si>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</si>
  <si>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</si>
  <si>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</si>
  <si>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</si>
  <si>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</si>
  <si>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</si>
  <si>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</si>
  <si>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</si>
  <si>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</si>
  <si>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</si>
  <si>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</si>
  <si>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</si>
  <si>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</si>
  <si>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</si>
  <si>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</si>
  <si>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</si>
  <si>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</si>
  <si>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</si>
  <si>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</si>
  <si>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</si>
  <si>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</si>
  <si>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</si>
  <si>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</si>
  <si>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</si>
  <si>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</si>
  <si>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</si>
  <si>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</si>
  <si>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</si>
  <si>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</si>
  <si>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</si>
  <si>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</si>
  <si>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</si>
  <si>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</si>
  <si>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</si>
  <si>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</si>
  <si>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</si>
  <si>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</si>
  <si>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</si>
  <si>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</si>
  <si>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</si>
  <si>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</si>
  <si>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</si>
  <si>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</si>
  <si>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</si>
  <si>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</si>
  <si>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</si>
  <si>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</si>
  <si>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</si>
  <si>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</si>
  <si>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</si>
  <si>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</si>
  <si>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</si>
  <si>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</si>
  <si>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</si>
  <si>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</si>
  <si>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</si>
  <si>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</si>
  <si>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</si>
  <si>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</si>
  <si>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</si>
  <si>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</si>
  <si>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</si>
  <si>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</si>
  <si>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</si>
  <si>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</si>
  <si>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</si>
  <si>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</si>
  <si>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</si>
  <si>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</si>
  <si>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</si>
  <si>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</si>
  <si>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</si>
  <si>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</si>
  <si>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</si>
  <si>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</si>
  <si>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</si>
  <si>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</si>
  <si>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</si>
  <si>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</si>
  <si>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</si>
  <si>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</si>
  <si>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</si>
  <si>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</si>
  <si>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</si>
  <si>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</si>
  <si>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</si>
  <si>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</si>
  <si>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</si>
  <si>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</si>
  <si>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</si>
  <si>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</si>
  <si>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</si>
  <si>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</si>
  <si>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</si>
  <si>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</si>
  <si>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</si>
  <si>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</si>
  <si>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</si>
  <si>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</si>
  <si>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</si>
  <si>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</si>
  <si>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</si>
  <si>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</si>
  <si>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</si>
  <si>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</si>
  <si>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</si>
  <si>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</si>
  <si>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</si>
  <si>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</si>
  <si>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</si>
  <si>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</si>
  <si>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</si>
  <si>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</si>
  <si>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</si>
  <si>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</si>
  <si>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</si>
  <si>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</si>
  <si>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</si>
  <si>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</si>
  <si>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</si>
  <si>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</si>
  <si>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</si>
  <si>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</si>
  <si>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</si>
  <si>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</si>
  <si>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</si>
  <si>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</si>
  <si>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</si>
  <si>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</si>
  <si>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</si>
  <si>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</si>
  <si>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</si>
  <si>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</si>
  <si>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</si>
  <si>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</si>
  <si>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</si>
  <si>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</si>
  <si>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</si>
  <si>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</si>
  <si>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</si>
  <si>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</si>
  <si>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</si>
  <si>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</si>
  <si>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</si>
  <si>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</si>
  <si>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</si>
  <si>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</si>
  <si>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</si>
  <si>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</si>
  <si>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</si>
  <si>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</si>
  <si>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</si>
  <si>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</si>
  <si>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</si>
  <si>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</si>
  <si>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</si>
  <si>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</si>
  <si>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</si>
  <si>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</si>
  <si>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</si>
  <si>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</si>
  <si>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</si>
  <si>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</si>
  <si>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</si>
  <si>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</si>
  <si>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</si>
  <si>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</si>
  <si>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</si>
  <si>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</si>
  <si>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</si>
  <si>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</si>
  <si>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</si>
  <si>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</si>
  <si>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</si>
  <si>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</si>
  <si>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</si>
  <si>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</si>
  <si>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</si>
  <si>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</si>
  <si>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</si>
  <si>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</si>
  <si>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</si>
  <si>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</si>
  <si>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</si>
  <si>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</si>
  <si>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</si>
  <si>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</si>
  <si>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</si>
  <si>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</si>
  <si>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</si>
  <si>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</si>
  <si>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</si>
  <si>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</si>
  <si>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</si>
  <si>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</si>
  <si>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</si>
  <si>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</si>
  <si>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</si>
  <si>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</si>
  <si>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</si>
  <si>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</si>
  <si>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</si>
  <si>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</si>
  <si>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</si>
  <si>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</si>
  <si>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</si>
  <si>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</si>
  <si>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</si>
  <si>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</si>
  <si>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</si>
  <si>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</si>
  <si>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</si>
  <si>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</si>
  <si>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</si>
  <si>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</si>
  <si>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</si>
  <si>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</si>
  <si>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</si>
  <si>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</si>
  <si>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</si>
  <si>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</si>
  <si>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</si>
  <si>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</si>
  <si>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</si>
  <si>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</si>
  <si>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</si>
  <si>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</si>
  <si>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</si>
  <si>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</si>
  <si>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</si>
  <si>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</si>
  <si>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</si>
  <si>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</si>
  <si>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</si>
  <si>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</si>
  <si>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</si>
  <si>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</si>
  <si>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</si>
  <si>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</si>
  <si>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</si>
  <si>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</si>
  <si>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</si>
  <si>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</si>
  <si>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</si>
  <si>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</si>
  <si>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</si>
  <si>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</si>
  <si>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</si>
  <si>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</si>
  <si>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</si>
  <si>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</si>
  <si>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</si>
  <si>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</si>
  <si>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</si>
  <si>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</si>
  <si>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</si>
  <si>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</si>
  <si>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</si>
  <si>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</si>
  <si>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</si>
  <si>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</si>
  <si>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</si>
  <si>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</si>
  <si>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</si>
  <si>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</si>
  <si>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</si>
  <si>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</si>
  <si>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</si>
  <si>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</si>
  <si>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</si>
  <si>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</si>
  <si>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</si>
  <si>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</si>
  <si>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</si>
  <si>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</si>
  <si>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</si>
  <si>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</si>
  <si>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</si>
  <si>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</si>
  <si>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</si>
  <si>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</si>
  <si>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</si>
  <si>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</si>
  <si>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</si>
  <si>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</si>
  <si>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</si>
  <si>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</si>
  <si>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</si>
  <si>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</si>
  <si>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</si>
  <si>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</si>
  <si>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</si>
  <si>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</si>
  <si>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</si>
  <si>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</si>
  <si>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</si>
  <si>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</si>
  <si>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</si>
  <si>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</si>
  <si>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</si>
  <si>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</si>
  <si>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</si>
  <si>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</si>
  <si>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</si>
  <si>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</si>
  <si>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</si>
  <si>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</si>
  <si>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</si>
  <si>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</si>
  <si>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</si>
  <si>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</si>
  <si>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</si>
  <si>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</si>
  <si>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</si>
  <si>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</si>
  <si>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</si>
  <si>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</si>
  <si>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</si>
  <si>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</si>
  <si>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</si>
  <si>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</si>
  <si>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</si>
  <si>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</si>
  <si>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</si>
  <si>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</si>
  <si>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</si>
  <si>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</si>
  <si>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</si>
  <si>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</si>
  <si>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</si>
  <si>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</si>
  <si>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</si>
  <si>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</si>
  <si>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</si>
  <si>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</si>
  <si>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</si>
  <si>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</si>
  <si>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</si>
  <si>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</si>
  <si>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</si>
  <si>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</si>
  <si>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</si>
  <si>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</si>
  <si>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</si>
  <si>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</si>
  <si>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</si>
  <si>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</si>
  <si>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</si>
  <si>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</si>
  <si>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</si>
  <si>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</si>
  <si>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</si>
  <si>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</si>
  <si>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</si>
  <si>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</si>
  <si>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</si>
  <si>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</si>
  <si>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</si>
  <si>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</si>
  <si>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</si>
  <si>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</si>
  <si>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</si>
  <si>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</si>
  <si>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</si>
  <si>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</si>
  <si>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</si>
  <si>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</si>
  <si>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</si>
  <si>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</si>
  <si>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</si>
  <si>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</si>
  <si>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</si>
  <si>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</si>
  <si>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</si>
  <si>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</si>
  <si>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</si>
  <si>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</si>
  <si>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</si>
  <si>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</si>
  <si>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</si>
  <si>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</si>
  <si>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</si>
  <si>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</si>
  <si>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</si>
  <si>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</si>
  <si>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</si>
  <si>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</si>
  <si>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</si>
  <si>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</si>
  <si>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</si>
  <si>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</si>
  <si>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</si>
  <si>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</si>
  <si>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</si>
  <si>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</si>
  <si>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</si>
  <si>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</si>
  <si>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</si>
  <si>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</si>
  <si>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</si>
  <si>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</si>
  <si>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</si>
  <si>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</si>
  <si>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</si>
  <si>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</si>
  <si>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</si>
  <si>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</si>
  <si>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</si>
  <si>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</si>
  <si>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</si>
  <si>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</si>
  <si>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</si>
  <si>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</si>
  <si>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</si>
  <si>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</si>
  <si>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</si>
  <si>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</si>
  <si>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</si>
  <si>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</si>
  <si>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</si>
  <si>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</si>
  <si>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</si>
  <si>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</si>
  <si>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</si>
  <si>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</si>
  <si>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</si>
  <si>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</si>
  <si>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</si>
  <si>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</si>
  <si>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</si>
  <si>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</si>
  <si>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</si>
  <si>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</si>
  <si>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</si>
  <si>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</si>
  <si>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</si>
  <si>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</si>
  <si>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</si>
  <si>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</si>
  <si>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</si>
  <si>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</si>
  <si>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</si>
  <si>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</si>
  <si>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</si>
  <si>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</si>
  <si>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</si>
  <si>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</si>
  <si>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</si>
  <si>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</si>
  <si>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</si>
  <si>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</si>
  <si>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</si>
  <si>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</si>
  <si>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</si>
  <si>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</si>
  <si>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</si>
  <si>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</si>
  <si>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</si>
  <si>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</si>
  <si>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</si>
  <si>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</si>
  <si>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</si>
  <si>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</si>
  <si>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</si>
  <si>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</si>
  <si>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</si>
  <si>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</si>
  <si>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</si>
  <si>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</si>
  <si>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</si>
  <si>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</si>
  <si>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</si>
  <si>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</si>
  <si>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</si>
  <si>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</si>
  <si>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</si>
  <si>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</si>
  <si>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</si>
  <si>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</si>
  <si>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</si>
  <si>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</si>
  <si>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</si>
  <si>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</si>
  <si>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</si>
  <si>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</si>
  <si>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</si>
  <si>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</si>
  <si>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</si>
  <si>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</si>
  <si>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</si>
  <si>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</si>
  <si>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</si>
  <si>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</si>
  <si>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</si>
  <si>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</si>
  <si>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</si>
  <si>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</si>
  <si>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</si>
  <si>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</si>
  <si>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</si>
  <si>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</si>
  <si>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</si>
  <si>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</si>
  <si>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</si>
  <si>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</si>
  <si>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</si>
  <si>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</si>
  <si>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</si>
  <si>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</si>
  <si>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</si>
  <si>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</si>
  <si>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</si>
  <si>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</si>
  <si>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</si>
  <si>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</si>
  <si>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</si>
  <si>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</si>
  <si>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</si>
  <si>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</si>
  <si>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</si>
  <si>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</si>
  <si>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</si>
  <si>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</si>
  <si>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</si>
  <si>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</si>
  <si>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</si>
  <si>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</si>
  <si>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</si>
  <si>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</si>
  <si>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</si>
  <si>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</si>
  <si>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</si>
  <si>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</si>
  <si>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</si>
  <si>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</si>
  <si>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</si>
  <si>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</si>
  <si>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</si>
  <si>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</si>
  <si>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</si>
  <si>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</si>
  <si>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</si>
  <si>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</si>
  <si>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</si>
  <si>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</si>
  <si>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</si>
  <si>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</si>
  <si>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</si>
  <si>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</si>
  <si>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</si>
  <si>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</si>
  <si>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</si>
  <si>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</si>
  <si>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</si>
  <si>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</si>
  <si>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</si>
  <si>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</si>
  <si>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</si>
  <si>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</si>
  <si>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</si>
  <si>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</si>
  <si>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</si>
  <si>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</si>
  <si>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</si>
  <si>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</si>
  <si>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</si>
  <si>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</si>
  <si>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</si>
  <si>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</si>
  <si>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</si>
  <si>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</si>
  <si>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</si>
  <si>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</si>
  <si>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</si>
  <si>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</si>
  <si>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</si>
  <si>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</si>
  <si>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</si>
  <si>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</si>
  <si>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</si>
  <si>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</si>
  <si>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</si>
  <si>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</si>
  <si>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</si>
  <si>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</si>
  <si>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</si>
  <si>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</si>
  <si>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</si>
  <si>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</si>
  <si>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</si>
  <si>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</si>
  <si>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</si>
  <si>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</si>
  <si>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</si>
  <si>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</si>
  <si>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</si>
  <si>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</si>
  <si>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</si>
  <si>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</si>
  <si>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</si>
  <si>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</si>
  <si>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</si>
  <si>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</si>
  <si>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</si>
  <si>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</si>
  <si>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</si>
  <si>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</si>
  <si>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</si>
  <si>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</si>
  <si>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</si>
  <si>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</si>
  <si>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</si>
  <si>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</si>
  <si>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</si>
  <si>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</si>
  <si>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</si>
  <si>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</si>
  <si>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</si>
  <si>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</si>
  <si>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</si>
  <si>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</si>
  <si>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</si>
  <si>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</si>
  <si>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</si>
  <si>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</si>
  <si>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</si>
  <si>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</si>
  <si>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</si>
  <si>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</si>
  <si>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</si>
  <si>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</si>
  <si>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</si>
  <si>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</si>
  <si>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</si>
  <si>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</si>
  <si>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</si>
  <si>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</si>
  <si>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</si>
  <si>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</si>
  <si>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</si>
  <si>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</si>
  <si>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</si>
  <si>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</si>
  <si>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</si>
  <si>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</si>
  <si>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</si>
  <si>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</si>
  <si>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</si>
  <si>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</si>
  <si>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</si>
  <si>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</si>
  <si>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</si>
  <si>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</si>
  <si>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</si>
  <si>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</si>
  <si>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</si>
  <si>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</si>
  <si>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</si>
  <si>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</si>
  <si>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</si>
  <si>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</si>
  <si>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</si>
  <si>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</si>
  <si>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</si>
  <si>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</si>
  <si>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</si>
  <si>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</si>
  <si>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</si>
  <si>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</si>
  <si>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</si>
  <si>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</si>
  <si>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</si>
  <si>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</si>
  <si>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</si>
  <si>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</si>
  <si>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</si>
  <si>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</si>
  <si>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</si>
  <si>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</si>
  <si>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</si>
  <si>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</si>
  <si>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</si>
  <si>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</si>
  <si>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</si>
  <si>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</si>
  <si>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</si>
  <si>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</si>
  <si>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</si>
  <si>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</si>
  <si>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</si>
  <si>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</si>
  <si>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</si>
  <si>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</si>
  <si>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</si>
  <si>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</si>
  <si>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</si>
  <si>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</si>
  <si>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</si>
  <si>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</si>
  <si>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</si>
  <si>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</si>
  <si>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</si>
  <si>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</si>
  <si>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</si>
  <si>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</si>
  <si>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</si>
  <si>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</si>
  <si>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</si>
  <si>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</si>
  <si>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</si>
  <si>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</si>
  <si>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</si>
  <si>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</si>
  <si>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</si>
  <si>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</si>
  <si>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</si>
  <si>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</si>
  <si>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</si>
  <si>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</si>
  <si>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</si>
  <si>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</si>
  <si>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</si>
  <si>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</si>
  <si>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</si>
  <si>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</si>
  <si>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</si>
  <si>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</si>
  <si>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</si>
  <si>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</si>
  <si>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</si>
  <si>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</si>
  <si>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</si>
  <si>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</si>
  <si>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</si>
  <si>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</si>
  <si>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</si>
  <si>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</si>
  <si>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</si>
  <si>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</si>
  <si>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</si>
  <si>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</si>
  <si>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</si>
  <si>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</si>
  <si>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</si>
  <si>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</si>
  <si>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</si>
  <si>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</si>
  <si>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</si>
  <si>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</si>
  <si>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</si>
  <si>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</si>
  <si>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</si>
  <si>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</si>
  <si>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</si>
  <si>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</si>
  <si>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</si>
  <si>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</si>
  <si>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</si>
  <si>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</si>
  <si>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</si>
  <si>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</si>
  <si>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</si>
  <si>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</si>
  <si>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</si>
  <si>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</si>
  <si>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</si>
  <si>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</si>
  <si>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</si>
  <si>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</si>
  <si>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</si>
  <si>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</si>
  <si>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</si>
  <si>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</si>
  <si>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</si>
  <si>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</si>
  <si>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</si>
  <si>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</si>
  <si>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</si>
  <si>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</si>
  <si>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</si>
  <si>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</si>
  <si>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</si>
  <si>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</si>
  <si>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</si>
  <si>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</si>
  <si>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</si>
  <si>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</si>
  <si>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</si>
  <si>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</si>
  <si>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</si>
  <si>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</si>
  <si>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</si>
  <si>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</si>
  <si>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</si>
  <si>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</si>
  <si>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</si>
  <si>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</si>
  <si>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</si>
  <si>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</si>
  <si>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</si>
  <si>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</si>
  <si>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</si>
  <si>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</si>
  <si>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</si>
  <si>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</si>
  <si>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</si>
  <si>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</si>
  <si>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</si>
  <si>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</si>
  <si>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</si>
  <si>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</si>
  <si>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</si>
  <si>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</si>
  <si>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</si>
  <si>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</si>
  <si>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</si>
  <si>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</si>
  <si>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</si>
  <si>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</si>
  <si>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</si>
  <si>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</si>
  <si>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</si>
  <si>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</si>
  <si>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</si>
  <si>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</si>
  <si>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</si>
  <si>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</si>
  <si>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</si>
  <si>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</si>
  <si>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</si>
  <si>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</si>
  <si>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</si>
  <si>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</si>
  <si>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</si>
  <si>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</si>
  <si>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</si>
  <si>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</si>
  <si>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</si>
  <si>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</si>
  <si>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</si>
  <si>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</si>
  <si>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</si>
  <si>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</si>
  <si>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</si>
  <si>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</si>
  <si>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</si>
  <si>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</si>
  <si>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</si>
  <si>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</si>
  <si>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</si>
  <si>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</si>
  <si>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</si>
  <si>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</si>
  <si>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</si>
  <si>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</si>
  <si>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</si>
  <si>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</si>
  <si>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</si>
  <si>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</si>
  <si>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</si>
  <si>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</si>
  <si>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</si>
  <si>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</si>
  <si>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</si>
  <si>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</si>
  <si>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</si>
  <si>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</si>
  <si>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</si>
  <si>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</si>
  <si>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</si>
  <si>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</si>
  <si>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</si>
  <si>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</si>
  <si>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</si>
  <si>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</si>
  <si>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</si>
  <si>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</si>
  <si>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</si>
  <si>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</si>
  <si>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</si>
  <si>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</si>
  <si>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</si>
  <si>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</si>
  <si>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</si>
  <si>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</si>
  <si>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</si>
  <si>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</si>
  <si>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</si>
  <si>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</si>
  <si>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</si>
  <si>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</si>
  <si>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</si>
  <si>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</si>
  <si>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</si>
  <si>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</si>
  <si>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</si>
  <si>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</si>
  <si>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</si>
  <si>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</si>
  <si>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</si>
  <si>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</si>
  <si>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</si>
  <si>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</si>
  <si>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</si>
  <si>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</si>
  <si>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</si>
  <si>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</si>
  <si>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</si>
  <si>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</si>
  <si>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</si>
  <si>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</si>
  <si>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</si>
  <si>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</si>
  <si>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</si>
  <si>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</si>
  <si>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</si>
  <si>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</si>
  <si>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</si>
  <si>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</si>
  <si>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</si>
  <si>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</si>
  <si>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</si>
  <si>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</si>
  <si>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</si>
  <si>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</si>
  <si>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</si>
  <si>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</si>
  <si>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</si>
  <si>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</si>
  <si>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</si>
  <si>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</si>
  <si>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</si>
  <si>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</si>
  <si>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</si>
  <si>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</si>
  <si>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</si>
  <si>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</si>
  <si>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</si>
  <si>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</si>
  <si>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</si>
  <si>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</si>
  <si>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</si>
  <si>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</si>
  <si>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</si>
  <si>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</si>
  <si>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</si>
  <si>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</si>
  <si>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</si>
  <si>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</si>
  <si>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</si>
  <si>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</si>
  <si>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</si>
  <si>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</si>
  <si>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</si>
  <si>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</si>
  <si>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</si>
  <si>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</si>
  <si>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</si>
  <si>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</si>
  <si>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</si>
  <si>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</si>
  <si>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</si>
  <si>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</si>
  <si>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</si>
  <si>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</si>
  <si>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</si>
  <si>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</si>
  <si>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</si>
  <si>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</si>
  <si>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</si>
  <si>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</si>
  <si>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</si>
  <si>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</si>
  <si>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</si>
  <si>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</si>
  <si>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</si>
  <si>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</si>
  <si>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</si>
  <si>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</si>
  <si>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</si>
  <si>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</si>
  <si>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</si>
  <si>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</si>
  <si>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</si>
  <si>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</si>
  <si>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</si>
  <si>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</si>
  <si>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</si>
  <si>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</si>
  <si>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</si>
  <si>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</si>
  <si>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</si>
  <si>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</si>
  <si>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</si>
  <si>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</si>
  <si>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</si>
  <si>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</si>
  <si>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</si>
  <si>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</si>
  <si>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</si>
  <si>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</si>
  <si>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</si>
  <si>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</si>
  <si>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</si>
  <si>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</si>
  <si>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</si>
  <si>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</si>
  <si>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</si>
  <si>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</si>
  <si>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</si>
  <si>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</si>
  <si>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</si>
  <si>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</si>
  <si>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</si>
  <si>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</si>
  <si>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</si>
  <si>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</si>
  <si>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</si>
  <si>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</si>
  <si>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</si>
  <si>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</si>
  <si>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</si>
  <si>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</si>
  <si>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</si>
  <si>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</si>
  <si>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</si>
  <si>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</si>
  <si>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</si>
  <si>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</si>
  <si>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</si>
  <si>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</si>
  <si>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</si>
  <si>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</si>
  <si>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</si>
  <si>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</si>
  <si>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</si>
  <si>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</si>
  <si>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</si>
  <si>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</si>
  <si>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</si>
  <si>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</si>
  <si>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</si>
  <si>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</si>
  <si>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</si>
  <si>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</si>
  <si>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</si>
  <si>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</si>
  <si>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</si>
  <si>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</si>
  <si>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</si>
  <si>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</si>
  <si>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</si>
  <si>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</si>
  <si>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</si>
  <si>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</si>
  <si>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</si>
  <si>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</si>
  <si>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</si>
  <si>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</si>
  <si>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</si>
  <si>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</si>
  <si>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</si>
  <si>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</si>
  <si>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</si>
  <si>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</si>
  <si>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</si>
  <si>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</si>
  <si>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</si>
  <si>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</si>
  <si>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</si>
  <si>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</si>
  <si>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</si>
  <si>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</si>
  <si>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</si>
  <si>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</si>
  <si>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</si>
  <si>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</si>
  <si>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</si>
  <si>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</si>
  <si>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</si>
  <si>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</si>
  <si>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</si>
  <si>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</si>
  <si>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</si>
  <si>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</si>
  <si>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</si>
  <si>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</si>
  <si>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</si>
  <si>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</si>
  <si>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</si>
  <si>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</si>
  <si>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</si>
  <si>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</si>
  <si>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</si>
  <si>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</si>
  <si>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</si>
  <si>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</si>
  <si>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</si>
  <si>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</si>
  <si>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</si>
  <si>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</si>
  <si>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</si>
  <si>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</si>
  <si>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</si>
  <si>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</si>
  <si>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</si>
  <si>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</si>
  <si>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</si>
  <si>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</si>
  <si>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</si>
  <si>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</si>
  <si>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</si>
  <si>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</si>
  <si>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</si>
  <si>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</si>
  <si>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</si>
  <si>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</si>
  <si>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</si>
  <si>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</si>
  <si>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</si>
  <si>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</si>
  <si>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</si>
  <si>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</si>
  <si>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</si>
  <si>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</si>
  <si>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</si>
  <si>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</si>
  <si>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</si>
  <si>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</si>
  <si>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</si>
  <si>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</si>
  <si>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</si>
  <si>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</si>
  <si>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</si>
  <si>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</si>
  <si>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</si>
  <si>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</si>
  <si>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</si>
  <si>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</si>
  <si>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</si>
  <si>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</si>
  <si>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</si>
  <si>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</si>
  <si>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</si>
  <si>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</si>
  <si>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</si>
  <si>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</si>
  <si>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</si>
  <si>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</si>
  <si>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</si>
  <si>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</si>
  <si>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</si>
  <si>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</si>
  <si>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</si>
  <si>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</si>
  <si>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</si>
  <si>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</si>
  <si>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</si>
  <si>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</si>
  <si>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</si>
  <si>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</si>
  <si>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</si>
  <si>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</si>
  <si>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</si>
  <si>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</si>
  <si>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</si>
  <si>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</si>
  <si>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</si>
  <si>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</si>
  <si>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</si>
  <si>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</si>
  <si>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</si>
  <si>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</si>
  <si>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</si>
  <si>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</si>
  <si>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</si>
  <si>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</si>
  <si>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</si>
  <si>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</si>
  <si>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</si>
  <si>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</si>
  <si>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</si>
  <si>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</si>
  <si>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</si>
  <si>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</si>
  <si>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</si>
  <si>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</si>
  <si>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</si>
  <si>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</si>
  <si>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</si>
  <si>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</si>
  <si>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</si>
  <si>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</si>
  <si>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</si>
  <si>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</si>
  <si>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</si>
  <si>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</si>
  <si>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</si>
  <si>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</si>
  <si>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</si>
  <si>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</si>
  <si>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</si>
  <si>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</si>
  <si>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</si>
  <si>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</si>
  <si>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</si>
  <si>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</si>
  <si>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</si>
  <si>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</si>
  <si>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</si>
  <si>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</si>
  <si>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</si>
  <si>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</si>
  <si>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</si>
  <si>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</si>
  <si>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</si>
  <si>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</si>
  <si>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</si>
  <si>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</si>
  <si>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</si>
  <si>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</si>
  <si>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</si>
  <si>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</si>
  <si>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</si>
  <si>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</si>
  <si>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</si>
  <si>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</si>
  <si>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</si>
  <si>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</si>
  <si>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</si>
  <si>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</si>
  <si>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</si>
  <si>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</si>
  <si>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</si>
  <si>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</si>
  <si>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</si>
  <si>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</si>
  <si>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</si>
  <si>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</si>
  <si>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</si>
  <si>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</si>
  <si>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</si>
  <si>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</si>
  <si>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</si>
  <si>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</si>
  <si>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</si>
  <si>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</si>
  <si>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</si>
  <si>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</si>
  <si>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</si>
  <si>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</si>
  <si>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</si>
  <si>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</si>
  <si>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</si>
  <si>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</si>
  <si>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</si>
  <si>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</si>
  <si>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</si>
  <si>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</si>
  <si>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</si>
  <si>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</si>
  <si>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</si>
  <si>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</si>
  <si>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</si>
  <si>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</si>
  <si>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</si>
  <si>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</si>
  <si>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</si>
  <si>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</si>
  <si>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</si>
  <si>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</si>
  <si>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</si>
  <si>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</si>
  <si>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</si>
  <si>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</si>
  <si>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</si>
  <si>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</si>
  <si>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</si>
  <si>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</si>
  <si>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</si>
  <si>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</si>
  <si>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</si>
  <si>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</si>
  <si>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</si>
  <si>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</si>
  <si>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</si>
  <si>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</si>
  <si>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</si>
  <si>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</si>
  <si>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</si>
  <si>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</si>
  <si>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</si>
  <si>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</si>
  <si>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</si>
  <si>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</si>
  <si>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</si>
  <si>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</si>
  <si>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</si>
  <si>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</si>
  <si>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</si>
  <si>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</si>
  <si>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</si>
  <si>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</si>
  <si>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</si>
  <si>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</si>
  <si>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</si>
  <si>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</si>
  <si>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</si>
  <si>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</si>
  <si>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</si>
  <si>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</si>
  <si>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</si>
  <si>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</si>
  <si>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</si>
  <si>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</si>
  <si>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</si>
  <si>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</si>
  <si>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</si>
  <si>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</si>
  <si>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</si>
  <si>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</si>
  <si>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</si>
  <si>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</si>
  <si>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</si>
  <si>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</si>
  <si>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</si>
  <si>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</si>
  <si>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</si>
  <si>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</si>
  <si>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</si>
  <si>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</si>
  <si>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</si>
  <si>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</si>
  <si>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</si>
  <si>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</si>
  <si>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</si>
  <si>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</si>
  <si>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</si>
  <si>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</si>
  <si>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</si>
  <si>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</si>
  <si>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</si>
  <si>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</si>
  <si>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</si>
  <si>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</si>
  <si>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</si>
  <si>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</si>
  <si>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</si>
  <si>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</si>
  <si>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</si>
  <si>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</si>
  <si>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</si>
  <si>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</si>
  <si>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</si>
  <si>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</si>
  <si>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</si>
  <si>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</si>
  <si>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</si>
  <si>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</si>
  <si>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</si>
  <si>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</si>
  <si>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</si>
  <si>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</si>
  <si>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</si>
  <si>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</si>
  <si>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</si>
  <si>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</si>
  <si>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</si>
  <si>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</si>
  <si>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</si>
  <si>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</si>
  <si>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</si>
  <si>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</si>
  <si>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</si>
  <si>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</si>
  <si>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</si>
  <si>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</si>
  <si>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</si>
  <si>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</si>
  <si>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</si>
  <si>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</si>
  <si>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</si>
  <si>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</si>
  <si>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</si>
  <si>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</si>
  <si>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</si>
  <si>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</si>
  <si>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</si>
  <si>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</si>
  <si>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</si>
  <si>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</si>
  <si>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</si>
  <si>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</si>
  <si>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</si>
  <si>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</si>
  <si>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</si>
  <si>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</si>
  <si>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</si>
  <si>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</si>
  <si>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</si>
  <si>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</si>
  <si>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</si>
  <si>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</si>
  <si>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</si>
  <si>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</si>
  <si>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</si>
  <si>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</si>
  <si>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</si>
  <si>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</si>
  <si>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</si>
  <si>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</si>
  <si>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</si>
  <si>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</si>
  <si>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</si>
  <si>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</si>
  <si>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</si>
  <si>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</si>
  <si>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</si>
  <si>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</si>
  <si>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</si>
  <si>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</si>
  <si>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</si>
  <si>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</si>
  <si>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</si>
  <si>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</si>
  <si>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</si>
  <si>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</si>
  <si>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</si>
  <si>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</si>
  <si>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</si>
  <si>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</si>
  <si>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</si>
  <si>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</si>
  <si>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</si>
  <si>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</si>
  <si>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</si>
  <si>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</si>
  <si>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</si>
  <si>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</si>
  <si>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</si>
  <si>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</si>
  <si>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</si>
  <si>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</si>
  <si>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</si>
  <si>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</si>
  <si>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</si>
  <si>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</si>
  <si>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</si>
  <si>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</si>
  <si>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</si>
  <si>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</si>
  <si>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</si>
  <si>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</si>
  <si>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</si>
  <si>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</si>
  <si>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</si>
  <si>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</si>
  <si>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</si>
  <si>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</si>
  <si>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</si>
  <si>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</si>
  <si>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</si>
  <si>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</si>
  <si>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</si>
  <si>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</si>
  <si>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</si>
  <si>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</si>
  <si>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</si>
  <si>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</si>
  <si>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</si>
  <si>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</si>
  <si>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</si>
  <si>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</si>
  <si>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</si>
  <si>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</si>
  <si>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</si>
  <si>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</si>
  <si>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</si>
  <si>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</si>
  <si>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</si>
  <si>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</si>
  <si>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</si>
  <si>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</si>
  <si>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</si>
  <si>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</si>
  <si>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</si>
  <si>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</si>
  <si>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</si>
  <si>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</si>
  <si>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</si>
  <si>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</si>
  <si>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</si>
  <si>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</si>
  <si>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</si>
  <si>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</si>
  <si>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</si>
  <si>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</si>
  <si>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</si>
  <si>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</si>
  <si>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</si>
  <si>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</si>
  <si>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</si>
  <si>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</si>
  <si>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</si>
  <si>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</si>
  <si>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</si>
  <si>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</si>
  <si>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</si>
  <si>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</si>
  <si>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</si>
  <si>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</si>
  <si>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</si>
  <si>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</si>
  <si>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</si>
  <si>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</si>
  <si>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</si>
  <si>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</si>
  <si>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</si>
  <si>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</si>
  <si>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</si>
  <si>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</si>
  <si>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</si>
  <si>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</si>
  <si>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</si>
  <si>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</si>
  <si>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</si>
  <si>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</si>
  <si>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</si>
  <si>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</si>
  <si>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</si>
  <si>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</si>
  <si>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</si>
  <si>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</si>
  <si>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</si>
  <si>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</si>
  <si>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</si>
  <si>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</si>
  <si>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</si>
  <si>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</si>
  <si>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</si>
  <si>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</si>
  <si>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</si>
  <si>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</si>
  <si>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</si>
  <si>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</si>
  <si>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</si>
  <si>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</si>
  <si>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</si>
  <si>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</si>
  <si>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</si>
  <si>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</si>
  <si>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</si>
  <si>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</si>
  <si>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</si>
  <si>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</si>
  <si>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</si>
  <si>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</si>
  <si>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</si>
  <si>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</si>
  <si>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</si>
  <si>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</si>
  <si>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</si>
  <si>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</si>
  <si>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</si>
  <si>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</si>
  <si>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</si>
  <si>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</si>
  <si>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</si>
  <si>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</si>
  <si>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</si>
  <si>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</si>
  <si>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</si>
  <si>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</si>
  <si>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</si>
  <si>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</si>
  <si>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</si>
  <si>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</si>
  <si>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</si>
  <si>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</si>
  <si>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</si>
  <si>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</si>
  <si>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</si>
  <si>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</si>
  <si>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</si>
  <si>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</si>
  <si>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</si>
  <si>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</si>
  <si>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</si>
  <si>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</si>
  <si>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</si>
  <si>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</si>
  <si>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</si>
  <si>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</si>
  <si>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</si>
  <si>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</si>
  <si>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</si>
  <si>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</si>
  <si>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</si>
  <si>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</si>
  <si>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</si>
  <si>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</si>
  <si>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</si>
  <si>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</si>
  <si>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</si>
  <si>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</si>
  <si>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</si>
  <si>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</si>
  <si>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</si>
  <si>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</si>
  <si>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</si>
  <si>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</si>
  <si>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</si>
  <si>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</si>
  <si>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</si>
  <si>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</si>
  <si>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</si>
  <si>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</si>
  <si>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</si>
  <si>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</si>
  <si>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</si>
  <si>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</si>
  <si>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</si>
  <si>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</si>
  <si>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</si>
  <si>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</si>
  <si>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</si>
  <si>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</si>
  <si>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</si>
  <si>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</si>
  <si>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</si>
  <si>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</si>
  <si>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</si>
  <si>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</si>
  <si>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</si>
  <si>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</si>
  <si>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</si>
  <si>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</si>
  <si>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</si>
  <si>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</si>
  <si>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</si>
  <si>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</si>
  <si>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</si>
  <si>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</si>
  <si>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</si>
  <si>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</si>
  <si>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</si>
  <si>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</si>
  <si>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</si>
  <si>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</si>
  <si>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</si>
  <si>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</si>
  <si>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</si>
  <si>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</si>
  <si>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</si>
  <si>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</si>
  <si>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</si>
  <si>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</si>
  <si>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</si>
  <si>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</si>
  <si>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</si>
  <si>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</si>
  <si>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</si>
  <si>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</si>
  <si>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</si>
  <si>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</si>
  <si>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</si>
  <si>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</si>
  <si>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</si>
  <si>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</si>
  <si>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</si>
  <si>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</si>
  <si>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</si>
  <si>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</si>
  <si>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</si>
  <si>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</si>
  <si>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</si>
  <si>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</si>
  <si>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</si>
  <si>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</si>
  <si>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</si>
  <si>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</si>
  <si>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</si>
  <si>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</si>
  <si>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</si>
  <si>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</si>
  <si>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</si>
  <si>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</si>
  <si>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</si>
  <si>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</si>
  <si>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</si>
  <si>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</si>
  <si>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</si>
  <si>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</si>
  <si>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</si>
  <si>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</si>
  <si>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</si>
  <si>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</si>
  <si>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</si>
  <si>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</si>
  <si>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</si>
  <si>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</si>
  <si>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</si>
  <si>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</si>
  <si>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</si>
  <si>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</si>
  <si>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</si>
  <si>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</si>
  <si>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</si>
  <si>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</si>
  <si>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</si>
  <si>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</si>
  <si>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</si>
  <si>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</si>
  <si>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</si>
  <si>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</si>
  <si>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</si>
  <si>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</si>
  <si>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</si>
  <si>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</si>
  <si>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</si>
  <si>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</si>
  <si>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</si>
  <si>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</si>
  <si>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</si>
  <si>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</si>
  <si>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</si>
  <si>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</si>
  <si>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</si>
  <si>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</si>
  <si>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</si>
  <si>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</si>
  <si>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</si>
  <si>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</si>
  <si>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</si>
  <si>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</si>
  <si>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</si>
  <si>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</si>
  <si>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</si>
  <si>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</si>
  <si>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</si>
  <si>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</si>
  <si>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</si>
  <si>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</si>
  <si>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</si>
  <si>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</si>
  <si>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</si>
  <si>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</si>
  <si>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</si>
  <si>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</si>
  <si>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</si>
  <si>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</si>
  <si>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</si>
  <si>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</si>
  <si>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</si>
  <si>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</si>
  <si>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</si>
  <si>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</si>
  <si>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</si>
  <si>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</si>
  <si>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</si>
  <si>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</si>
  <si>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</si>
  <si>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</si>
  <si>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</si>
  <si>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</si>
  <si>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</si>
  <si>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</si>
  <si>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</si>
  <si>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</si>
  <si>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</si>
  <si>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</si>
  <si>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</si>
  <si>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</si>
  <si>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</si>
  <si>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</si>
  <si>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</si>
  <si>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</si>
  <si>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</si>
  <si>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</si>
  <si>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</si>
  <si>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</si>
  <si>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</si>
  <si>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</si>
  <si>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</si>
  <si>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</si>
  <si>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</si>
  <si>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</si>
  <si>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</si>
  <si>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</si>
  <si>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</si>
  <si>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</si>
  <si>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</si>
  <si>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</si>
  <si>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</si>
  <si>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</si>
  <si>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</si>
  <si>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</si>
  <si>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</si>
  <si>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</si>
  <si>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</si>
  <si>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</si>
  <si>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</si>
  <si>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</si>
  <si>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</si>
  <si>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</si>
  <si>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</si>
  <si>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</si>
  <si>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</si>
  <si>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</si>
  <si>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</si>
  <si>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</si>
  <si>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</si>
  <si>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</si>
  <si>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</si>
  <si>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</si>
  <si>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</si>
  <si>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</si>
  <si>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</si>
  <si>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</si>
  <si>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</si>
  <si>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</si>
  <si>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</si>
  <si>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</si>
  <si>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</si>
  <si>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</si>
  <si>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</si>
  <si>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</si>
  <si>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</si>
  <si>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</si>
  <si>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</si>
  <si>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</si>
  <si>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</si>
  <si>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</si>
  <si>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</si>
  <si>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</si>
  <si>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</si>
  <si>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</si>
  <si>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</si>
  <si>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</si>
  <si>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</si>
  <si>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</si>
  <si>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</si>
  <si>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</si>
  <si>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</si>
  <si>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</si>
  <si>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</si>
  <si>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</si>
  <si>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</si>
  <si>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</si>
  <si>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</si>
  <si>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</si>
  <si>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</si>
  <si>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</si>
  <si>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</si>
  <si>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</si>
  <si>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</si>
  <si>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</si>
  <si>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</si>
  <si>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</si>
  <si>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</si>
  <si>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</si>
  <si>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</si>
  <si>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</si>
  <si>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</si>
  <si>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</si>
  <si>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</si>
  <si>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</si>
  <si>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</si>
  <si>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</si>
  <si>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</si>
  <si>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</si>
  <si>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</si>
  <si>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</si>
  <si>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</si>
  <si>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</si>
  <si>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</si>
  <si>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</si>
  <si>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</si>
  <si>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</si>
  <si>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</si>
  <si>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</si>
  <si>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</si>
  <si>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</si>
  <si>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</si>
  <si>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</si>
  <si>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</si>
  <si>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</si>
  <si>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</si>
  <si>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</si>
  <si>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</si>
  <si>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</si>
  <si>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</si>
  <si>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</si>
  <si>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</si>
  <si>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</si>
  <si>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</si>
  <si>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</si>
  <si>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</si>
  <si>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</si>
  <si>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</si>
  <si>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</si>
  <si>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</si>
  <si>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</si>
  <si>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</si>
  <si>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</si>
  <si>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</si>
  <si>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</si>
  <si>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</si>
  <si>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</si>
  <si>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</si>
  <si>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</si>
  <si>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</si>
  <si>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</si>
  <si>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</si>
  <si>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</si>
  <si>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</si>
  <si>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</si>
  <si>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</si>
  <si>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</si>
  <si>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</si>
  <si>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</si>
  <si>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</si>
  <si>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</si>
  <si>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</si>
  <si>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</si>
  <si>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</si>
  <si>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</si>
  <si>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</si>
  <si>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</si>
  <si>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</si>
  <si>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</si>
  <si>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</si>
  <si>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</si>
  <si>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</si>
  <si>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</si>
  <si>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</si>
  <si>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</si>
  <si>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</si>
  <si>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</si>
  <si>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</si>
  <si>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</si>
  <si>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</si>
  <si>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</si>
  <si>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</si>
  <si>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</si>
  <si>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</si>
  <si>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</si>
  <si>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</si>
  <si>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</si>
  <si>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</si>
  <si>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</si>
  <si>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</si>
  <si>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</si>
  <si>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</si>
  <si>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</si>
  <si>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</si>
  <si>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</si>
  <si>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</si>
  <si>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</si>
  <si>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</si>
  <si>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</si>
  <si>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</si>
  <si>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</si>
  <si>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</si>
  <si>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</si>
  <si>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</si>
  <si>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</si>
  <si>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</si>
  <si>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</si>
  <si>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</si>
  <si>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</si>
  <si>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</si>
  <si>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</si>
  <si>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</si>
  <si>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</si>
  <si>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</si>
  <si>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</si>
  <si>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</si>
  <si>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</si>
  <si>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</si>
  <si>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</si>
  <si>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</si>
  <si>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</si>
  <si>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</si>
  <si>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</si>
  <si>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</si>
  <si>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</si>
  <si>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</si>
  <si>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</si>
  <si>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</si>
  <si>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</si>
  <si>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</si>
  <si>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</si>
  <si>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</si>
  <si>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</si>
  <si>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</si>
  <si>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</si>
  <si>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</si>
  <si>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</si>
  <si>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</si>
  <si>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</si>
  <si>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</si>
  <si>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</si>
  <si>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</si>
  <si>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</si>
  <si>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</si>
  <si>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</si>
  <si>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</si>
  <si>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</si>
  <si>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</si>
  <si>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</si>
  <si>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</si>
  <si>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</si>
  <si>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</si>
  <si>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</si>
  <si>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</si>
  <si>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</si>
  <si>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</si>
  <si>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</si>
  <si>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</si>
  <si>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</si>
  <si>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</si>
  <si>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</si>
  <si>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</si>
  <si>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</si>
  <si>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</si>
  <si>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</si>
  <si>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</si>
  <si>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</si>
  <si>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</si>
  <si>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</si>
  <si>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</si>
  <si>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</si>
  <si>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</si>
  <si>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</si>
  <si>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</si>
  <si>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</si>
  <si>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</si>
  <si>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</si>
  <si>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</si>
  <si>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</si>
  <si>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</si>
  <si>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</si>
  <si>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</si>
  <si>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</si>
  <si>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</si>
  <si>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</si>
  <si>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</si>
  <si>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</si>
  <si>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</si>
  <si>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</si>
  <si>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</si>
  <si>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</si>
  <si>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</si>
  <si>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</si>
  <si>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</si>
  <si>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</si>
  <si>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</si>
  <si>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</si>
  <si>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</si>
  <si>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</si>
  <si>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</si>
  <si>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</si>
  <si>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</si>
  <si>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</si>
  <si>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</si>
  <si>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</si>
  <si>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</si>
  <si>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</si>
  <si>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</si>
  <si>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</si>
  <si>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</si>
  <si>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</si>
  <si>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</si>
  <si>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</si>
  <si>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</si>
  <si>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</si>
  <si>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</si>
  <si>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</si>
  <si>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</si>
  <si>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</si>
  <si>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</si>
  <si>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</si>
  <si>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</si>
  <si>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</si>
  <si>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</si>
  <si>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</si>
  <si>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</si>
  <si>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</si>
  <si>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</si>
  <si>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</si>
  <si>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</si>
  <si>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</si>
  <si>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</si>
  <si>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</si>
  <si>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</si>
  <si>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</si>
  <si>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</si>
  <si>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</si>
  <si>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</si>
  <si>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</si>
  <si>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</si>
  <si>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</si>
  <si>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</si>
  <si>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</si>
  <si>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</si>
  <si>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</si>
  <si>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</si>
  <si>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</si>
  <si>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</si>
  <si>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</si>
  <si>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</si>
  <si>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</si>
  <si>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</si>
  <si>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</si>
  <si>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</si>
  <si>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</si>
  <si>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</si>
  <si>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</si>
  <si>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</si>
  <si>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</si>
  <si>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</si>
  <si>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</si>
  <si>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</si>
  <si>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</si>
  <si>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</si>
  <si>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</si>
  <si>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</si>
  <si>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</si>
  <si>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</si>
  <si>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</si>
  <si>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</si>
  <si>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</si>
  <si>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</si>
  <si>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</si>
  <si>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</si>
  <si>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</si>
  <si>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</si>
  <si>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</si>
  <si>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</si>
  <si>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</si>
  <si>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</si>
  <si>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</si>
  <si>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</si>
  <si>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</si>
  <si>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</si>
  <si>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</si>
  <si>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</si>
  <si>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</si>
  <si>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</si>
  <si>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</si>
  <si>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</si>
  <si>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</si>
  <si>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</si>
  <si>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</si>
  <si>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</si>
  <si>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</si>
  <si>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</si>
  <si>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</si>
  <si>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</si>
  <si>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</si>
  <si>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</si>
  <si>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</si>
  <si>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</si>
  <si>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</si>
  <si>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</si>
  <si>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</si>
  <si>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</si>
  <si>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</si>
  <si>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</si>
  <si>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</si>
  <si>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</si>
  <si>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</si>
  <si>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</si>
  <si>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</si>
  <si>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</si>
  <si>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</si>
  <si>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</si>
  <si>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</si>
  <si>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</si>
  <si>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</si>
  <si>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</si>
  <si>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</si>
  <si>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</si>
  <si>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</si>
  <si>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</si>
  <si>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</si>
  <si>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</si>
  <si>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</si>
  <si>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</si>
  <si>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</si>
  <si>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</si>
  <si>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</si>
  <si>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</si>
  <si>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</si>
  <si>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</si>
  <si>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</si>
  <si>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</si>
  <si>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</si>
  <si>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</si>
  <si>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</si>
  <si>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</si>
  <si>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</si>
  <si>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</si>
  <si>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</si>
  <si>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</si>
  <si>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</si>
  <si>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</si>
  <si>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</si>
  <si>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</si>
  <si>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</si>
  <si>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</si>
  <si>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</si>
  <si>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</si>
  <si>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</si>
  <si>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</si>
  <si>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</si>
  <si>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</si>
  <si>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</si>
  <si>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</si>
  <si>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</si>
  <si>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</si>
  <si>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</si>
  <si>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</si>
  <si>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</si>
  <si>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</si>
  <si>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</si>
  <si>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</si>
  <si>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</si>
  <si>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</si>
  <si>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</si>
  <si>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</si>
  <si>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</si>
  <si>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</si>
  <si>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</si>
  <si>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</si>
  <si>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</si>
  <si>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</si>
  <si>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</si>
  <si>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</si>
  <si>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</si>
  <si>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</si>
  <si>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</si>
  <si>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</si>
  <si>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</si>
  <si>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</si>
  <si>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</si>
  <si>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</si>
  <si>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</si>
  <si>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</si>
  <si>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</si>
  <si>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</si>
  <si>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</si>
  <si>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</si>
  <si>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</si>
  <si>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</si>
  <si>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</si>
  <si>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</si>
  <si>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</si>
  <si>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</si>
  <si>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</si>
  <si>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</si>
  <si>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</si>
  <si>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</si>
  <si>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</si>
  <si>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</si>
  <si>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</si>
  <si>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</si>
  <si>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</si>
  <si>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</si>
  <si>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</si>
  <si>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</si>
  <si>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</si>
  <si>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</si>
  <si>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</si>
  <si>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</si>
  <si>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</si>
  <si>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</si>
  <si>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</si>
  <si>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</si>
  <si>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</si>
  <si>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</si>
  <si>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</si>
  <si>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</si>
  <si>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</si>
  <si>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</si>
  <si>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</si>
  <si>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</si>
  <si>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</si>
  <si>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</si>
  <si>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</si>
  <si>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</si>
  <si>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</si>
  <si>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</si>
  <si>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</si>
  <si>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</si>
  <si>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</si>
  <si>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</si>
  <si>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</si>
  <si>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</si>
  <si>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</si>
  <si>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</si>
  <si>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</si>
  <si>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</si>
  <si>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</si>
  <si>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</si>
  <si>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</si>
  <si>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</si>
  <si>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</si>
  <si>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</si>
  <si>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</si>
  <si>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</si>
  <si>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</si>
  <si>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</si>
  <si>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</si>
  <si>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</si>
  <si>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</si>
  <si>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</si>
  <si>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</si>
  <si>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</si>
  <si>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</si>
  <si>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</si>
  <si>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</si>
  <si>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</si>
  <si>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</si>
  <si>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</si>
  <si>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</si>
  <si>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</si>
  <si>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</si>
  <si>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</si>
  <si>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</si>
  <si>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</si>
  <si>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</si>
  <si>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</si>
  <si>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</si>
  <si>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</si>
  <si>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</si>
  <si>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</si>
  <si>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</si>
  <si>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</si>
  <si>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</si>
  <si>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</si>
  <si>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</si>
  <si>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</si>
  <si>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</si>
  <si>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</si>
  <si>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</si>
  <si>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</si>
  <si>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</si>
  <si>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</si>
  <si>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</si>
  <si>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</si>
  <si>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</si>
  <si>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</si>
  <si>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</si>
  <si>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</si>
  <si>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</si>
  <si>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</si>
  <si>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</si>
  <si>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</si>
  <si>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</si>
  <si>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</si>
  <si>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</si>
  <si>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</si>
  <si>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</si>
  <si>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</si>
  <si>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</si>
  <si>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</si>
  <si>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</si>
  <si>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</si>
  <si>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</si>
  <si>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</si>
  <si>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</si>
  <si>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</si>
  <si>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</si>
  <si>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</si>
  <si>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</si>
  <si>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</si>
  <si>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</si>
  <si>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</si>
  <si>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</si>
  <si>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</si>
  <si>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</si>
  <si>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</si>
  <si>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</si>
  <si>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</si>
  <si>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</si>
  <si>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</si>
  <si>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</si>
  <si>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</si>
  <si>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</si>
  <si>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</si>
  <si>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</si>
  <si>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</si>
  <si>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</si>
  <si>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</si>
  <si>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</si>
  <si>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</si>
  <si>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</si>
  <si>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</si>
  <si>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</si>
  <si>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</si>
  <si>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</si>
  <si>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</si>
  <si>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</si>
  <si>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</si>
  <si>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</si>
  <si>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</si>
  <si>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</si>
  <si>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</si>
  <si>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</si>
  <si>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</si>
  <si>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</si>
  <si>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</si>
  <si>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</si>
  <si>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</si>
  <si>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</si>
  <si>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</si>
  <si>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</si>
  <si>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</si>
  <si>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</si>
  <si>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</si>
  <si>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</si>
  <si>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</si>
  <si>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</si>
  <si>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</si>
  <si>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</si>
  <si>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</si>
  <si>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</si>
  <si>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</si>
  <si>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</si>
  <si>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</si>
  <si>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</si>
  <si>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</si>
  <si>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</si>
  <si>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</si>
  <si>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</si>
  <si>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</si>
  <si>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</si>
  <si>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</si>
  <si>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</si>
  <si>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</si>
  <si>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</si>
  <si>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</si>
  <si>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</si>
  <si>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</si>
  <si>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</si>
  <si>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</si>
  <si>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</si>
  <si>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</si>
  <si>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</si>
  <si>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</si>
  <si>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</si>
  <si>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</si>
  <si>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</si>
  <si>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</si>
  <si>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</si>
  <si>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</si>
  <si>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</si>
  <si>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</si>
  <si>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</si>
  <si>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</si>
  <si>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</si>
  <si>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</si>
  <si>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</si>
  <si>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</si>
  <si>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</si>
  <si>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</si>
  <si>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</si>
  <si>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</si>
  <si>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</si>
  <si>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</si>
  <si>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</si>
  <si>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</si>
  <si>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</si>
  <si>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</si>
  <si>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</si>
  <si>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</si>
  <si>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</si>
  <si>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</si>
  <si>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</si>
  <si>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</si>
  <si>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</si>
  <si>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</si>
  <si>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</si>
  <si>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</si>
  <si>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</si>
  <si>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</si>
  <si>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</si>
  <si>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</si>
  <si>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</si>
  <si>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</si>
  <si>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</si>
  <si>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</si>
  <si>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</si>
  <si>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</si>
  <si>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</si>
  <si>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</si>
  <si>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</si>
  <si>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</si>
  <si>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</si>
  <si>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</si>
  <si>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</si>
  <si>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</si>
  <si>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</si>
  <si>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</si>
  <si>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</si>
  <si>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</si>
  <si>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</si>
  <si>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</si>
  <si>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</si>
  <si>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</si>
  <si>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</si>
  <si>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</si>
  <si>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</si>
  <si>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</si>
  <si>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</si>
  <si>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</si>
  <si>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</si>
  <si>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</si>
  <si>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</si>
  <si>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</si>
  <si>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</si>
  <si>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</si>
  <si>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</si>
  <si>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</si>
  <si>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</si>
  <si>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</si>
  <si>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</si>
  <si>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</si>
  <si>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</si>
  <si>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</si>
  <si>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</si>
  <si>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</si>
  <si>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</si>
  <si>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</si>
  <si>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</si>
  <si>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</si>
  <si>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</si>
  <si>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</si>
  <si>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</si>
  <si>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</si>
  <si>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</si>
  <si>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</si>
  <si>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</si>
  <si>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</si>
  <si>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</si>
  <si>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</si>
  <si>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</si>
  <si>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</si>
  <si>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</si>
  <si>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</si>
  <si>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</si>
  <si>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</si>
  <si>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</si>
  <si>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</si>
  <si>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</si>
  <si>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</si>
  <si>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</si>
  <si>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</si>
  <si>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</si>
  <si>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</si>
  <si>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</si>
  <si>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</si>
  <si>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</si>
  <si>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</si>
  <si>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</si>
  <si>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</si>
  <si>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</si>
  <si>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</si>
  <si>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</si>
  <si>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</si>
  <si>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</si>
  <si>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</si>
  <si>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</si>
  <si>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</si>
  <si>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</si>
  <si>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</si>
  <si>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</si>
  <si>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</si>
  <si>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</si>
  <si>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</si>
  <si>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</si>
  <si>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</si>
  <si>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</si>
  <si>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</si>
  <si>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</si>
  <si>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</si>
  <si>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</si>
  <si>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</si>
  <si>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</si>
  <si>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</si>
  <si>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</si>
  <si>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</si>
  <si>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</si>
  <si>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</si>
  <si>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</si>
  <si>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</si>
  <si>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</si>
  <si>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</si>
  <si>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</si>
  <si>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</si>
  <si>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</si>
  <si>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</si>
  <si>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</si>
  <si>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</si>
  <si>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</si>
  <si>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</si>
  <si>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</si>
  <si>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</si>
  <si>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</si>
  <si>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</si>
  <si>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</si>
  <si>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</si>
  <si>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</si>
  <si>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</si>
  <si>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</si>
  <si>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</si>
  <si>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</si>
  <si>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</si>
  <si>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</si>
  <si>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</si>
  <si>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</si>
  <si>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</si>
  <si>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</si>
  <si>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</si>
  <si>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</si>
  <si>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</si>
  <si>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</si>
  <si>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</si>
  <si>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</si>
  <si>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</si>
  <si>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</si>
  <si>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</si>
  <si>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</si>
  <si>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</si>
  <si>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</si>
  <si>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</si>
  <si>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</si>
  <si>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</si>
  <si>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</si>
  <si>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</si>
  <si>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</si>
  <si>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</si>
  <si>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</si>
  <si>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</si>
  <si>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</si>
  <si>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</si>
  <si>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</si>
  <si>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</si>
  <si>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</si>
  <si>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</si>
  <si>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</si>
  <si>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</si>
  <si>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</si>
  <si>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</si>
  <si>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</si>
  <si>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</si>
  <si>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</si>
  <si>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</si>
  <si>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</si>
  <si>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</si>
  <si>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</si>
  <si>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</si>
  <si>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</si>
  <si>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</si>
  <si>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</si>
  <si>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</si>
  <si>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</si>
  <si>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</si>
  <si>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</si>
  <si>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</si>
  <si>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</si>
  <si>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</si>
  <si>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</si>
  <si>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</si>
  <si>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</si>
  <si>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</si>
  <si>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</si>
  <si>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</si>
  <si>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</si>
  <si>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</si>
  <si>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</si>
  <si>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</si>
  <si>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</si>
  <si>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</si>
  <si>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</si>
  <si>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</si>
  <si>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</si>
  <si>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</si>
  <si>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</si>
  <si>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</si>
  <si>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</si>
  <si>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</si>
  <si>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</si>
  <si>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</si>
  <si>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</si>
  <si>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</si>
  <si>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</si>
  <si>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</si>
  <si>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</si>
  <si>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</si>
  <si>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</si>
  <si>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</si>
  <si>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</si>
  <si>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</si>
  <si>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</si>
  <si>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</si>
  <si>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</si>
  <si>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</si>
  <si>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</si>
  <si>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</si>
  <si>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</si>
  <si>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</si>
  <si>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</si>
  <si>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</si>
  <si>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</si>
  <si>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</si>
  <si>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</si>
  <si>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</si>
  <si>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</si>
  <si>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</si>
  <si>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</si>
  <si>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</si>
  <si>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</si>
  <si>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</si>
  <si>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</si>
  <si>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</si>
  <si>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</si>
  <si>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</si>
  <si>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</si>
  <si>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</si>
  <si>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</si>
  <si>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</si>
  <si>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</si>
  <si>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</si>
  <si>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</si>
  <si>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</si>
  <si>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</si>
  <si>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</si>
  <si>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</si>
  <si>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</si>
  <si>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</si>
  <si>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</si>
  <si>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</si>
  <si>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</si>
  <si>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</si>
  <si>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</si>
  <si>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</si>
  <si>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</si>
  <si>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</si>
  <si>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</si>
  <si>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</si>
  <si>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</si>
  <si>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</si>
  <si>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</si>
  <si>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</si>
  <si>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</si>
  <si>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</si>
  <si>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</si>
  <si>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</si>
  <si>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</si>
  <si>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</si>
  <si>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</si>
  <si>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</si>
  <si>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</si>
  <si>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</si>
  <si>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</si>
  <si>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</si>
  <si>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</si>
  <si>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</si>
  <si>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</si>
  <si>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</si>
  <si>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</si>
  <si>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</si>
  <si>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</si>
  <si>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</si>
  <si>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</si>
  <si>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</si>
  <si>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</si>
  <si>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</si>
  <si>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</si>
  <si>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</si>
  <si>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</si>
  <si>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</si>
  <si>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</si>
  <si>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</si>
  <si>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</si>
  <si>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</si>
  <si>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</si>
  <si>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</si>
  <si>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</si>
  <si>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</si>
  <si>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</si>
  <si>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</si>
  <si>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</si>
  <si>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</si>
  <si>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</si>
  <si>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</si>
  <si>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</si>
  <si>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</si>
  <si>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</si>
  <si>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</si>
  <si>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</si>
  <si>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</si>
  <si>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</si>
  <si>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</si>
  <si>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</si>
  <si>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</si>
  <si>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</si>
  <si>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</si>
  <si>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</si>
  <si>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</si>
  <si>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</si>
  <si>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</si>
  <si>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</si>
  <si>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</si>
  <si>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</si>
  <si>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</si>
  <si>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</si>
  <si>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</si>
  <si>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</si>
  <si>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</si>
  <si>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</si>
  <si>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</si>
  <si>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</si>
  <si>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</si>
  <si>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</si>
  <si>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</si>
  <si>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</si>
  <si>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</si>
  <si>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</si>
  <si>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</si>
  <si>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</si>
  <si>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</si>
  <si>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</si>
  <si>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</si>
  <si>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</si>
  <si>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</si>
  <si>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</si>
  <si>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</si>
  <si>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</si>
  <si>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</si>
  <si>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</si>
  <si>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</si>
  <si>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</si>
  <si>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</si>
  <si>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</si>
  <si>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</si>
  <si>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</si>
  <si>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</si>
  <si>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</si>
  <si>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</si>
  <si>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</si>
  <si>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</si>
  <si>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</si>
  <si>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</si>
  <si>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</si>
  <si>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</si>
  <si>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</si>
  <si>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</si>
  <si>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</si>
  <si>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</si>
  <si>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</si>
  <si>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</si>
  <si>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</si>
  <si>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</si>
  <si>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</si>
  <si>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</si>
  <si>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</si>
  <si>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</si>
  <si>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</si>
  <si>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</si>
  <si>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</si>
  <si>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</si>
  <si>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</si>
  <si>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</si>
  <si>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</si>
  <si>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</si>
  <si>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</si>
  <si>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</si>
  <si>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</si>
  <si>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</si>
  <si>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</si>
  <si>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</si>
  <si>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</si>
  <si>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</si>
  <si>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</si>
  <si>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</si>
  <si>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</si>
  <si>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</si>
  <si>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</si>
  <si>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</si>
  <si>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</si>
  <si>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</si>
  <si>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</si>
  <si>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</si>
  <si>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</si>
  <si>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</si>
  <si>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</si>
  <si>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</si>
  <si>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</si>
  <si>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</si>
  <si>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</si>
  <si>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</si>
  <si>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</si>
  <si>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</si>
  <si>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</si>
  <si>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</si>
  <si>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</si>
  <si>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</si>
  <si>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</si>
  <si>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</si>
  <si>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</si>
  <si>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</si>
  <si>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</si>
  <si>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</si>
  <si>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</si>
  <si>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</si>
  <si>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</si>
  <si>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</si>
  <si>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</si>
  <si>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</si>
  <si>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</si>
  <si>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</si>
  <si>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</si>
  <si>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</si>
  <si>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</si>
  <si>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</si>
  <si>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</si>
  <si>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</si>
  <si>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</si>
  <si>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</si>
  <si>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</si>
  <si>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</si>
  <si>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</si>
  <si>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</si>
  <si>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</si>
  <si>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</si>
  <si>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</si>
  <si>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</si>
  <si>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</si>
  <si>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</si>
  <si>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</si>
  <si>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</si>
  <si>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</si>
  <si>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</si>
  <si>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</si>
  <si>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</si>
  <si>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</si>
  <si>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</si>
  <si>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</si>
  <si>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</si>
  <si>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</si>
  <si>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</si>
  <si>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</si>
  <si>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</si>
  <si>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</si>
  <si>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</si>
  <si>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</si>
  <si>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</si>
  <si>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</si>
  <si>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</si>
  <si>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</si>
  <si>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</si>
  <si>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</si>
  <si>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</si>
  <si>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</si>
  <si>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</si>
  <si>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</si>
  <si>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</si>
  <si>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</si>
  <si>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</si>
  <si>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</si>
  <si>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</si>
  <si>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</si>
  <si>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</si>
  <si>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</si>
  <si>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</si>
  <si>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</si>
  <si>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</si>
  <si>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</si>
  <si>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</si>
  <si>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</si>
  <si>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</si>
  <si>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</si>
  <si>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</si>
  <si>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</si>
  <si>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</si>
  <si>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</si>
  <si>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</si>
  <si>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</si>
  <si>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</si>
  <si>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</si>
  <si>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</si>
  <si>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</si>
  <si>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</si>
  <si>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</si>
  <si>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</si>
  <si>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</si>
  <si>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</si>
  <si>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</si>
  <si>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</si>
  <si>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</si>
  <si>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</si>
  <si>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</si>
  <si>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</si>
  <si>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</si>
  <si>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</si>
  <si>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</si>
  <si>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</si>
  <si>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</si>
  <si>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</si>
  <si>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</si>
  <si>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</si>
  <si>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</si>
  <si>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</si>
  <si>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</si>
  <si>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</si>
  <si>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</si>
  <si>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</si>
  <si>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</si>
  <si>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</si>
  <si>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</si>
  <si>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</si>
  <si>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</si>
  <si>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</si>
  <si>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</si>
  <si>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</si>
  <si>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</si>
  <si>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</si>
  <si>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</si>
  <si>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</si>
  <si>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</si>
  <si>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</si>
  <si>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</si>
  <si>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</si>
  <si>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</si>
  <si>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</si>
  <si>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</si>
  <si>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</si>
  <si>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</si>
  <si>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</si>
  <si>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</si>
  <si>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</si>
  <si>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</si>
  <si>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</si>
  <si>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</si>
  <si>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</si>
  <si>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</si>
  <si>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</si>
  <si>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</si>
  <si>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</si>
  <si>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</si>
  <si>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</si>
  <si>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</si>
  <si>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</si>
  <si>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</si>
  <si>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</si>
  <si>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</si>
  <si>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</si>
  <si>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</si>
  <si>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</si>
  <si>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</si>
  <si>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</si>
  <si>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</si>
  <si>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</si>
  <si>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</si>
  <si>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</si>
  <si>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</si>
  <si>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</si>
  <si>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</si>
  <si>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</si>
  <si>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</si>
  <si>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</si>
  <si>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</si>
  <si>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</si>
  <si>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</si>
  <si>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</si>
  <si>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</si>
  <si>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</si>
  <si>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</si>
  <si>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</si>
  <si>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</si>
  <si>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</si>
  <si>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</si>
  <si>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</si>
  <si>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</si>
  <si>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</si>
  <si>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</si>
  <si>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</si>
  <si>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</si>
  <si>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</si>
  <si>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</si>
  <si>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</si>
  <si>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</si>
  <si>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</si>
  <si>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</si>
  <si>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</si>
  <si>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</si>
  <si>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</si>
  <si>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</si>
  <si>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</si>
  <si>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</si>
  <si>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</si>
  <si>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</si>
  <si>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</si>
  <si>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</si>
  <si>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</si>
  <si>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</si>
  <si>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</si>
  <si>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</si>
  <si>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</si>
  <si>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</si>
  <si>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</si>
  <si>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</si>
  <si>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</si>
  <si>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</si>
  <si>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</si>
  <si>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</si>
  <si>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</si>
  <si>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</si>
  <si>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</si>
  <si>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</si>
  <si>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</si>
  <si>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</si>
  <si>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</si>
  <si>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</si>
  <si>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</si>
  <si>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</si>
  <si>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</si>
  <si>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</si>
  <si>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</si>
  <si>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</si>
  <si>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</si>
  <si>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</si>
  <si>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</si>
  <si>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</si>
  <si>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</si>
  <si>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</si>
  <si>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</si>
  <si>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</si>
  <si>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</si>
  <si>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</si>
  <si>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</si>
  <si>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</si>
  <si>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</si>
  <si>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</si>
  <si>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</si>
  <si>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</si>
  <si>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</si>
  <si>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</si>
  <si>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</si>
  <si>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</si>
  <si>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</si>
  <si>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</si>
  <si>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</si>
  <si>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</si>
  <si>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</si>
  <si>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</si>
  <si>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</si>
  <si>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</si>
  <si>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</si>
  <si>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</si>
  <si>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</si>
  <si>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</si>
  <si>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</si>
  <si>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</si>
  <si>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</si>
  <si>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</si>
  <si>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</si>
  <si>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</si>
  <si>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</si>
  <si>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</si>
  <si>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</si>
  <si>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</si>
  <si>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</si>
  <si>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</si>
  <si>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</si>
  <si>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</si>
  <si>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</si>
  <si>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</si>
  <si>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</si>
  <si>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</si>
  <si>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</si>
  <si>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</si>
  <si>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</si>
  <si>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</si>
  <si>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</si>
  <si>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</si>
  <si>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</si>
  <si>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</si>
  <si>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</si>
  <si>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</si>
  <si>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</si>
  <si>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</si>
  <si>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</si>
  <si>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</si>
  <si>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</si>
  <si>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</si>
  <si>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</si>
  <si>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</si>
  <si>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</si>
  <si>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</si>
  <si>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</si>
  <si>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</si>
  <si>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</si>
  <si>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</si>
  <si>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</si>
  <si>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</si>
  <si>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</si>
  <si>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</si>
  <si>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</si>
  <si>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</si>
  <si>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</si>
  <si>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</si>
  <si>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</si>
  <si>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</si>
  <si>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</si>
  <si>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</si>
  <si>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</si>
  <si>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</si>
  <si>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</si>
  <si>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</si>
  <si>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</si>
  <si>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</si>
  <si>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</si>
  <si>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</si>
  <si>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</si>
  <si>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</si>
  <si>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</si>
  <si>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</si>
  <si>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</si>
  <si>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</si>
  <si>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</si>
  <si>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</si>
  <si>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</si>
  <si>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</si>
  <si>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</si>
  <si>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</si>
  <si>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</si>
  <si>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</si>
  <si>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</si>
  <si>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</si>
  <si>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</si>
  <si>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</si>
  <si>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</si>
  <si>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</si>
  <si>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</si>
  <si>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</si>
  <si>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</si>
  <si>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</si>
  <si>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</si>
  <si>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</si>
  <si>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</si>
  <si>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</si>
  <si>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</si>
  <si>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</si>
  <si>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</si>
  <si>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</si>
  <si>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</si>
  <si>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</si>
  <si>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</si>
  <si>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</si>
  <si>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</si>
  <si>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</si>
  <si>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</si>
  <si>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</si>
  <si>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</si>
  <si>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</si>
  <si>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</si>
  <si>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</si>
  <si>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</si>
  <si>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</si>
  <si>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</si>
  <si>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</si>
  <si>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</si>
  <si>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</si>
  <si>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</si>
  <si>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</si>
  <si>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</si>
  <si>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</si>
  <si>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</si>
  <si>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</si>
  <si>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</si>
  <si>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</si>
  <si>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</si>
  <si>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</si>
  <si>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</si>
  <si>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</si>
  <si>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</si>
  <si>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</si>
  <si>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</si>
  <si>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</si>
  <si>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</si>
  <si>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</si>
  <si>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</si>
  <si>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</si>
  <si>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</si>
  <si>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</si>
  <si>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</si>
  <si>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</si>
  <si>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</si>
  <si>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</si>
  <si>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</si>
  <si>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</si>
  <si>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</si>
  <si>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</si>
  <si>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</si>
  <si>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</si>
  <si>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</si>
  <si>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</si>
  <si>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</si>
  <si>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</si>
  <si>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</si>
  <si>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</si>
  <si>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</si>
  <si>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</si>
  <si>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</si>
  <si>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</si>
  <si>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</si>
  <si>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</si>
  <si>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</si>
  <si>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</si>
  <si>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</si>
  <si>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</si>
  <si>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</si>
  <si>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</si>
  <si>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</si>
  <si>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</si>
  <si>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</si>
  <si>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</si>
  <si>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</si>
  <si>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</si>
  <si>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</si>
  <si>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</si>
  <si>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</si>
  <si>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</si>
  <si>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</si>
  <si>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</si>
  <si>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</si>
  <si>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</si>
  <si>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</si>
  <si>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</si>
  <si>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</si>
  <si>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</si>
  <si>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</si>
  <si>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</si>
  <si>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</si>
  <si>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</si>
  <si>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</si>
  <si>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</si>
  <si>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</si>
  <si>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</si>
  <si>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</si>
  <si>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</si>
  <si>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</si>
  <si>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</si>
  <si>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</si>
  <si>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</si>
  <si>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</si>
  <si>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</si>
  <si>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</si>
  <si>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</si>
  <si>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</si>
  <si>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</si>
  <si>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</si>
  <si>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</si>
  <si>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</si>
  <si>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</si>
  <si>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</si>
  <si>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</si>
  <si>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</si>
  <si>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</si>
  <si>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</si>
  <si>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</si>
  <si>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</si>
  <si>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</si>
  <si>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</si>
  <si>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</si>
  <si>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</si>
  <si>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</si>
  <si>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</si>
  <si>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</si>
  <si>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</si>
  <si>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</si>
  <si>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</si>
  <si>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</si>
  <si>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</si>
  <si>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</si>
  <si>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</si>
  <si>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</si>
  <si>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</si>
  <si>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</si>
  <si>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</si>
  <si>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</si>
  <si>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</si>
  <si>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</si>
  <si>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</si>
  <si>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</si>
  <si>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</si>
  <si>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</si>
  <si>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</si>
  <si>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</si>
  <si>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</si>
  <si>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</si>
  <si>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</si>
  <si>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</si>
  <si>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</si>
  <si>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</si>
  <si>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</si>
  <si>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</si>
  <si>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</si>
  <si>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</si>
  <si>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</si>
  <si>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</si>
  <si>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</si>
  <si>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</si>
  <si>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</si>
  <si>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</si>
  <si>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</si>
  <si>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</si>
  <si>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</si>
  <si>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</si>
  <si>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</si>
  <si>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</si>
  <si>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</si>
  <si>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</si>
  <si>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</si>
  <si>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</si>
  <si>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</si>
  <si>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</si>
  <si>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</si>
  <si>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</si>
  <si>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</si>
  <si>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</si>
  <si>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</si>
  <si>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</si>
  <si>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</si>
  <si>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</si>
  <si>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</si>
  <si>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</si>
  <si>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</si>
  <si>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</si>
  <si>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</si>
  <si>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</si>
  <si>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</si>
  <si>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</si>
  <si>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</si>
  <si>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</si>
  <si>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</si>
  <si>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</si>
  <si>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</si>
  <si>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</si>
  <si>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</si>
  <si>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</si>
  <si>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</si>
  <si>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</si>
  <si>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</si>
  <si>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</si>
  <si>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</si>
  <si>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</si>
  <si>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</si>
  <si>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</si>
  <si>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</si>
  <si>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</si>
  <si>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</si>
  <si>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</si>
  <si>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</si>
  <si>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</si>
  <si>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</si>
  <si>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</si>
  <si>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</si>
  <si>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</si>
  <si>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</si>
  <si>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</si>
  <si>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</si>
  <si>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</si>
  <si>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</si>
  <si>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</si>
  <si>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</si>
  <si>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</si>
  <si>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</si>
  <si>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</si>
  <si>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</si>
  <si>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</si>
  <si>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</si>
  <si>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</si>
  <si>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</si>
  <si>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</si>
  <si>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</si>
  <si>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</si>
  <si>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</si>
  <si>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</si>
  <si>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</si>
  <si>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</si>
  <si>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</si>
  <si>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</si>
  <si>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</si>
  <si>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</si>
  <si>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</si>
  <si>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</si>
  <si>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</si>
  <si>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</si>
  <si>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</si>
  <si>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</si>
  <si>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</si>
  <si>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</si>
  <si>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</si>
  <si>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</si>
  <si>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</si>
  <si>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</si>
  <si>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</si>
  <si>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</si>
  <si>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</si>
  <si>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</si>
  <si>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</si>
  <si>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</si>
  <si>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</si>
  <si>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</si>
  <si>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</si>
  <si>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</si>
  <si>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</si>
  <si>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</si>
  <si>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</si>
  <si>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</si>
  <si>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</si>
  <si>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</si>
  <si>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</si>
  <si>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</si>
  <si>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</si>
  <si>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</si>
  <si>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</si>
  <si>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</si>
  <si>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</si>
  <si>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</si>
  <si>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</si>
  <si>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</si>
  <si>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</si>
  <si>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</si>
  <si>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</si>
  <si>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</si>
  <si>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</si>
  <si>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</si>
  <si>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</si>
  <si>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</si>
  <si>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</si>
  <si>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</si>
  <si>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</si>
  <si>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</si>
  <si>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</si>
  <si>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</si>
  <si>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</si>
  <si>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</si>
  <si>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</si>
  <si>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</si>
  <si>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</si>
  <si>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</si>
  <si>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</si>
  <si>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</si>
  <si>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</si>
  <si>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</si>
  <si>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</si>
  <si>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</si>
  <si>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</si>
  <si>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</si>
  <si>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</si>
  <si>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</si>
  <si>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</si>
  <si>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</si>
  <si>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</si>
  <si>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</si>
  <si>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</si>
  <si>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</si>
  <si>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</si>
  <si>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</si>
  <si>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</si>
  <si>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</si>
  <si>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</si>
  <si>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</si>
  <si>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</si>
  <si>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</si>
  <si>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</si>
  <si>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</si>
  <si>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</si>
  <si>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</si>
  <si>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</si>
  <si>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</si>
  <si>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</si>
  <si>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</si>
  <si>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</si>
  <si>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</si>
  <si>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</si>
  <si>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</si>
  <si>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</si>
  <si>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</si>
  <si>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</si>
  <si>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</si>
  <si>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</si>
  <si>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</si>
  <si>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</si>
  <si>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</si>
  <si>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</si>
  <si>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</si>
  <si>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</si>
  <si>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</si>
  <si>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</si>
  <si>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</si>
  <si>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</si>
  <si>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</si>
  <si>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</si>
  <si>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</si>
  <si>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</si>
  <si>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</si>
  <si>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</si>
  <si>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</si>
  <si>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</si>
  <si>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</si>
  <si>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</si>
  <si>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</si>
  <si>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</si>
  <si>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</si>
  <si>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</si>
  <si>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</si>
  <si>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</si>
  <si>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</si>
  <si>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</si>
  <si>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</si>
  <si>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</si>
  <si>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</si>
  <si>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</si>
  <si>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</si>
  <si>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</si>
  <si>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</si>
  <si>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</si>
  <si>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</si>
  <si>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</si>
  <si>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</si>
  <si>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</si>
  <si>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</si>
  <si>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</si>
  <si>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</si>
  <si>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</si>
  <si>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</si>
  <si>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</si>
  <si>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</si>
  <si>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</si>
  <si>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</si>
  <si>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</si>
  <si>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</si>
  <si>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</si>
  <si>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</si>
  <si>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</si>
  <si>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</si>
  <si>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</si>
  <si>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</si>
  <si>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</si>
  <si>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</si>
  <si>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</si>
  <si>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</si>
  <si>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</si>
  <si>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</si>
  <si>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</si>
  <si>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</si>
  <si>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</si>
  <si>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</si>
  <si>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</si>
  <si>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</si>
  <si>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</si>
  <si>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</si>
  <si>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</si>
  <si>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</si>
  <si>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</si>
  <si>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</si>
  <si>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</si>
  <si>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</si>
  <si>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</si>
  <si>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</si>
  <si>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</si>
  <si>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</si>
  <si>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</si>
  <si>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</si>
  <si>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</si>
  <si>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</si>
  <si>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</si>
  <si>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</si>
  <si>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</si>
  <si>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</si>
  <si>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</si>
  <si>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</si>
  <si>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</si>
  <si>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</si>
  <si>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</si>
  <si>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</si>
  <si>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</si>
  <si>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</si>
  <si>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</si>
  <si>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</si>
  <si>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</si>
  <si>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</si>
  <si>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</si>
  <si>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</si>
  <si>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</si>
  <si>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</si>
  <si>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</si>
  <si>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</si>
  <si>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</si>
  <si>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</si>
  <si>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</si>
  <si>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</si>
  <si>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</si>
  <si>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</si>
  <si>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</si>
  <si>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</si>
  <si>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</si>
  <si>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</si>
  <si>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</si>
  <si>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</si>
  <si>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</si>
  <si>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</si>
  <si>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</si>
  <si>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</si>
  <si>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</si>
  <si>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</si>
  <si>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</si>
  <si>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</si>
  <si>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</si>
  <si>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</si>
  <si>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</si>
  <si>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</si>
  <si>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</si>
  <si>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</si>
  <si>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</si>
  <si>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</si>
  <si>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</si>
  <si>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</si>
  <si>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</si>
  <si>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</si>
  <si>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</si>
  <si>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</si>
  <si>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</si>
  <si>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</si>
  <si>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</si>
  <si>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</si>
  <si>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</si>
  <si>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</si>
  <si>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</si>
  <si>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</si>
  <si>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</si>
  <si>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</si>
  <si>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</si>
  <si>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</si>
  <si>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</si>
  <si>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</si>
  <si>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</si>
  <si>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</si>
  <si>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</si>
  <si>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</si>
  <si>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</si>
  <si>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</si>
  <si>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</si>
  <si>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</si>
  <si>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</si>
  <si>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</si>
  <si>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</si>
  <si>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</si>
  <si>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</si>
  <si>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</si>
  <si>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</si>
  <si>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</si>
  <si>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</si>
  <si>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</si>
  <si>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</si>
  <si>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</si>
  <si>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</si>
  <si>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</si>
  <si>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</si>
  <si>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</si>
  <si>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</si>
  <si>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</si>
  <si>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</si>
  <si>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</si>
  <si>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</si>
  <si>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</si>
  <si>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</si>
  <si>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</si>
  <si>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</si>
  <si>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</si>
  <si>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</si>
  <si>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</si>
  <si>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</si>
  <si>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</si>
  <si>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</si>
  <si>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</si>
  <si>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</si>
  <si>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</si>
  <si>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</si>
  <si>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</si>
  <si>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</si>
  <si>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</si>
  <si>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</si>
  <si>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</si>
  <si>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</si>
  <si>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</si>
  <si>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</si>
  <si>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</si>
  <si>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</si>
  <si>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</si>
  <si>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</si>
  <si>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</si>
  <si>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</si>
  <si>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</si>
  <si>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</si>
  <si>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</si>
  <si>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</si>
  <si>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</si>
  <si>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</si>
  <si>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</si>
  <si>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</si>
  <si>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</si>
  <si>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</si>
  <si>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</si>
  <si>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</si>
  <si>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</si>
  <si>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</si>
  <si>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</si>
  <si>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</si>
  <si>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</si>
  <si>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</si>
  <si>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</si>
  <si>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</si>
  <si>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</si>
  <si>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</si>
  <si>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</si>
  <si>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</si>
  <si>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</si>
  <si>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</si>
  <si>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</si>
  <si>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</si>
  <si>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</si>
  <si>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</si>
  <si>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</si>
  <si>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</si>
  <si>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</si>
  <si>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</si>
  <si>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</si>
  <si>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</si>
  <si>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</si>
  <si>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</si>
  <si>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</si>
  <si>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</si>
  <si>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</si>
  <si>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</si>
  <si>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</si>
  <si>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</si>
  <si>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</si>
  <si>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</si>
  <si>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</si>
  <si>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</si>
  <si>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</si>
  <si>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</si>
  <si>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</si>
  <si>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</si>
  <si>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</si>
  <si>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</si>
  <si>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</si>
  <si>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</si>
  <si>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</si>
  <si>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</si>
  <si>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</si>
  <si>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</si>
  <si>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</si>
  <si>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</si>
  <si>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</si>
  <si>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</si>
  <si>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</si>
  <si>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</si>
  <si>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</si>
  <si>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</si>
  <si>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</si>
  <si>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</si>
  <si>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</si>
  <si>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</si>
  <si>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</si>
  <si>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</si>
  <si>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</si>
  <si>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</si>
  <si>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</si>
  <si>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</si>
  <si>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</si>
  <si>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</si>
  <si>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</si>
  <si>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</si>
  <si>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</si>
  <si>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</si>
  <si>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</si>
  <si>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</si>
  <si>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</si>
  <si>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</si>
  <si>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</si>
  <si>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</si>
  <si>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</si>
  <si>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</si>
  <si>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</si>
  <si>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</si>
  <si>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</si>
  <si>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</si>
  <si>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</si>
  <si>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</si>
  <si>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</si>
  <si>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</si>
  <si>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</si>
  <si>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</si>
  <si>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</si>
  <si>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</si>
  <si>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</si>
  <si>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</si>
  <si>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</si>
  <si>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</si>
  <si>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</si>
  <si>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</si>
  <si>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</si>
  <si>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</si>
  <si>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</si>
  <si>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</si>
  <si>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</si>
  <si>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</si>
  <si>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</si>
  <si>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</si>
  <si>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</si>
  <si>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</si>
  <si>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</si>
  <si>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</si>
  <si>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</si>
  <si>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</si>
  <si>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</si>
  <si>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</si>
  <si>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</si>
  <si>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</si>
  <si>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</si>
  <si>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</si>
  <si>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</si>
  <si>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</si>
  <si>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</si>
  <si>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</si>
  <si>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</si>
  <si>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</si>
  <si>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</si>
  <si>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</si>
  <si>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</si>
  <si>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</si>
  <si>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</si>
  <si>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</si>
  <si>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</si>
  <si>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</si>
  <si>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</si>
  <si>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</si>
  <si>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</si>
  <si>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</si>
  <si>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</si>
  <si>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</si>
  <si>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</si>
  <si>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</si>
  <si>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</si>
  <si>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</si>
  <si>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</si>
  <si>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</si>
  <si>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</si>
  <si>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</si>
  <si>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</si>
  <si>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</si>
  <si>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</si>
  <si>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</si>
  <si>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</si>
  <si>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</si>
  <si>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</si>
  <si>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</si>
  <si>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</si>
  <si>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</si>
  <si>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</si>
  <si>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</si>
  <si>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</si>
  <si>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</si>
  <si>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</si>
  <si>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</si>
  <si>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</si>
  <si>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</si>
  <si>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</si>
  <si>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</si>
  <si>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</si>
  <si>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</si>
  <si>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</si>
  <si>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</si>
  <si>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</si>
  <si>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</si>
  <si>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</si>
  <si>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</si>
  <si>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</si>
  <si>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</si>
  <si>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</si>
  <si>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</si>
  <si>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</si>
  <si>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</si>
  <si>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</si>
  <si>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</si>
  <si>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</si>
  <si>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</si>
  <si>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</si>
  <si>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</si>
  <si>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</si>
  <si>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</si>
  <si>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</si>
  <si>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</si>
  <si>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</si>
  <si>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</si>
  <si>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</si>
  <si>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</si>
  <si>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</si>
  <si>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</si>
  <si>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</si>
  <si>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</si>
  <si>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</si>
  <si>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</si>
  <si>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</si>
  <si>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</si>
  <si>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</si>
  <si>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</si>
  <si>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</si>
  <si>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</si>
  <si>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</si>
  <si>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</si>
  <si>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</si>
  <si>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</si>
  <si>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</si>
  <si>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</si>
  <si>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</si>
  <si>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</si>
  <si>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</si>
  <si>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</si>
  <si>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</si>
  <si>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</si>
  <si>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</si>
  <si>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</si>
  <si>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</si>
  <si>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</si>
  <si>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</si>
  <si>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</si>
  <si>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</si>
  <si>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</si>
  <si>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</si>
  <si>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</si>
  <si>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</si>
  <si>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</si>
  <si>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</si>
  <si>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</si>
  <si>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</si>
  <si>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</si>
  <si>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</si>
  <si>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</si>
  <si>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</si>
  <si>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</si>
  <si>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</si>
  <si>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</si>
  <si>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</si>
  <si>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</si>
  <si>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</si>
  <si>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</si>
  <si>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</si>
  <si>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</si>
  <si>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</si>
  <si>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</si>
  <si>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</si>
  <si>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</si>
  <si>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</si>
  <si>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</si>
  <si>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</si>
  <si>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</si>
  <si>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</si>
  <si>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</si>
  <si>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</si>
  <si>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</si>
  <si>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</si>
  <si>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</si>
  <si>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</si>
  <si>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</si>
  <si>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</si>
  <si>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</si>
  <si>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</si>
  <si>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</si>
  <si>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</si>
  <si>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</si>
  <si>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</si>
  <si>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</si>
  <si>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</si>
  <si>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</si>
  <si>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</si>
  <si>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</si>
  <si>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</si>
  <si>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</si>
  <si>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</si>
  <si>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</si>
  <si>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</si>
  <si>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</si>
  <si>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</si>
  <si>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</si>
  <si>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</si>
  <si>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</si>
  <si>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</si>
  <si>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</si>
  <si>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</si>
  <si>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</si>
  <si>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</si>
  <si>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</si>
  <si>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</si>
  <si>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</si>
  <si>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</si>
  <si>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</si>
  <si>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</si>
  <si>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</si>
  <si>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</si>
  <si>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</si>
  <si>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</si>
  <si>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</si>
  <si>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</si>
  <si>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</si>
  <si>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</si>
  <si>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</si>
  <si>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</si>
  <si>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</si>
  <si>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</si>
  <si>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</si>
  <si>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</si>
  <si>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</si>
  <si>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</si>
  <si>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</si>
  <si>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</si>
  <si>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</si>
  <si>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</si>
  <si>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</si>
  <si>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</si>
  <si>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</si>
  <si>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</si>
  <si>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</si>
  <si>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</si>
  <si>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</si>
  <si>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</si>
  <si>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</si>
  <si>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</si>
  <si>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</si>
  <si>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</si>
  <si>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</si>
  <si>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</si>
  <si>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</si>
  <si>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</si>
  <si>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</si>
  <si>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</si>
  <si>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</si>
  <si>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</si>
  <si>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</si>
  <si>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</si>
  <si>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</si>
  <si>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</si>
  <si>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</si>
  <si>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</si>
  <si>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</si>
  <si>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</si>
  <si>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</si>
  <si>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</si>
  <si>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</si>
  <si>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</si>
  <si>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</si>
  <si>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</si>
  <si>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</si>
  <si>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</si>
  <si>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</si>
  <si>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</si>
  <si>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</si>
  <si>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</si>
  <si>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</si>
  <si>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</si>
  <si>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</si>
  <si>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</si>
  <si>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</si>
  <si>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</si>
  <si>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</si>
  <si>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</si>
  <si>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</si>
  <si>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</si>
  <si>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</si>
  <si>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</si>
  <si>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</si>
  <si>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</si>
  <si>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</si>
  <si>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</si>
  <si>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</si>
  <si>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</si>
  <si>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</si>
  <si>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</si>
  <si>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</si>
  <si>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</si>
  <si>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</si>
  <si>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</si>
  <si>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</si>
  <si>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</si>
  <si>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</si>
  <si>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</si>
  <si>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</si>
  <si>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</si>
  <si>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</si>
  <si>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</si>
  <si>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</si>
  <si>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</si>
  <si>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</si>
  <si>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</si>
  <si>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</si>
  <si>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</si>
  <si>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</si>
  <si>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</si>
  <si>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</si>
  <si>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</si>
  <si>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</si>
  <si>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</si>
  <si>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</si>
  <si>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</si>
  <si>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</si>
  <si>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</si>
  <si>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</si>
  <si>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</si>
  <si>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</si>
  <si>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</si>
  <si>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</si>
  <si>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</si>
  <si>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</si>
  <si>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</si>
  <si>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</si>
  <si>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</si>
  <si>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</si>
  <si>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</si>
  <si>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</si>
  <si>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</si>
  <si>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</si>
  <si>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</si>
  <si>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</si>
  <si>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</si>
  <si>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</si>
  <si>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</si>
  <si>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</si>
  <si>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</si>
  <si>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</si>
  <si>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</si>
  <si>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</si>
  <si>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</si>
  <si>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</si>
  <si>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</si>
  <si>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</si>
  <si>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</si>
  <si>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</si>
  <si>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</si>
  <si>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</si>
  <si>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</si>
  <si>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</si>
  <si>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</si>
  <si>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</si>
  <si>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</si>
  <si>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</si>
  <si>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</si>
  <si>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</si>
  <si>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</si>
  <si>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</si>
  <si>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</si>
  <si>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</si>
  <si>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</si>
  <si>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</si>
  <si>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</si>
  <si>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</si>
  <si>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</si>
  <si>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</si>
  <si>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</si>
  <si>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</si>
  <si>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</si>
  <si>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</si>
  <si>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</si>
  <si>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</si>
  <si>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</si>
  <si>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</si>
  <si>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</si>
  <si>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</si>
  <si>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</si>
  <si>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</si>
  <si>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</si>
  <si>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</si>
  <si>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</si>
  <si>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</si>
  <si>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</si>
  <si>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</si>
  <si>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</si>
  <si>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</si>
  <si>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</si>
  <si>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</si>
  <si>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</si>
  <si>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</si>
  <si>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</si>
  <si>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</si>
  <si>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</si>
  <si>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</si>
  <si>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</si>
  <si>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</si>
  <si>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</si>
  <si>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</si>
  <si>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</si>
  <si>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</si>
  <si>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</si>
  <si>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</si>
  <si>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</si>
  <si>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</si>
  <si>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</si>
  <si>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</si>
  <si>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</si>
  <si>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</si>
  <si>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</si>
  <si>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</si>
  <si>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</si>
  <si>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</si>
  <si>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</si>
  <si>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</si>
  <si>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</si>
  <si>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</si>
  <si>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</si>
  <si>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</si>
  <si>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</si>
  <si>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</si>
  <si>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</si>
  <si>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</si>
  <si>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</si>
  <si>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</si>
  <si>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</si>
  <si>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</si>
  <si>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</si>
  <si>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</si>
  <si>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</si>
  <si>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</si>
  <si>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</si>
  <si>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</si>
  <si>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</si>
  <si>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</si>
  <si>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</si>
  <si>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</si>
  <si>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</si>
  <si>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</si>
  <si>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</si>
  <si>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</si>
  <si>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</si>
  <si>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</si>
  <si>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</si>
  <si>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</si>
  <si>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</si>
  <si>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</si>
  <si>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</si>
  <si>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</si>
  <si>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</si>
  <si>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</si>
  <si>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</si>
  <si>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</si>
  <si>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</si>
  <si>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</si>
  <si>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</si>
  <si>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</si>
  <si>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</si>
  <si>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</si>
  <si>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</si>
  <si>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</si>
  <si>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</si>
  <si>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</si>
  <si>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</si>
  <si>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</si>
  <si>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</si>
  <si>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</si>
  <si>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</si>
  <si>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</si>
  <si>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</si>
  <si>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</si>
  <si>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</si>
  <si>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</si>
  <si>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</si>
  <si>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</si>
  <si>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</si>
  <si>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</si>
  <si>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</si>
  <si>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</si>
  <si>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</si>
  <si>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</si>
  <si>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</si>
  <si>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</si>
  <si>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</si>
  <si>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</si>
  <si>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</si>
  <si>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</si>
  <si>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</si>
  <si>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</si>
  <si>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</si>
  <si>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</si>
  <si>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</si>
  <si>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</si>
  <si>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</si>
  <si>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</si>
  <si>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</si>
  <si>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</si>
  <si>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</si>
  <si>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</si>
  <si>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</si>
  <si>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</si>
  <si>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</si>
  <si>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</si>
  <si>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</si>
  <si>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</si>
  <si>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</si>
  <si>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</si>
  <si>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</si>
  <si>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</si>
  <si>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</si>
  <si>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</si>
  <si>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</si>
  <si>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</si>
  <si>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</si>
  <si>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</si>
  <si>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</si>
  <si>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</si>
  <si>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</si>
  <si>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</si>
  <si>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</si>
  <si>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</si>
  <si>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</si>
  <si>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</si>
  <si>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</si>
  <si>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</si>
  <si>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</si>
  <si>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</si>
  <si>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</si>
  <si>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</si>
  <si>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</si>
  <si>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</si>
  <si>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</si>
  <si>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</si>
  <si>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</si>
  <si>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</si>
  <si>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</si>
  <si>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</si>
  <si>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</si>
  <si>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</si>
  <si>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</si>
  <si>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</si>
  <si>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</si>
  <si>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</si>
  <si>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</si>
  <si>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</si>
  <si>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</si>
  <si>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</si>
  <si>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</si>
  <si>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</si>
  <si>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</si>
  <si>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</si>
  <si>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</si>
  <si>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</si>
  <si>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</si>
  <si>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</si>
  <si>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</si>
  <si>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</si>
  <si>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</si>
  <si>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</si>
  <si>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</si>
  <si>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</si>
  <si>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</si>
  <si>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</si>
  <si>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</si>
  <si>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</si>
  <si>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</si>
  <si>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</si>
  <si>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</si>
  <si>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</si>
  <si>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</si>
  <si>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</si>
  <si>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</si>
  <si>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</si>
  <si>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</si>
  <si>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</si>
  <si>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</si>
  <si>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</si>
  <si>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</si>
  <si>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</si>
  <si>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</si>
  <si>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</si>
  <si>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</si>
  <si>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</si>
  <si>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</si>
  <si>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</si>
  <si>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</si>
  <si>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</si>
  <si>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</si>
  <si>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</si>
  <si>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</si>
  <si>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</si>
  <si>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</si>
  <si>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</si>
  <si>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</si>
  <si>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</si>
  <si>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</si>
  <si>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</si>
  <si>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</si>
  <si>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</si>
  <si>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</si>
  <si>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</si>
  <si>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</si>
  <si>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</si>
  <si>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</si>
  <si>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</si>
  <si>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</si>
  <si>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</si>
  <si>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</si>
  <si>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</si>
  <si>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</si>
  <si>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</si>
  <si>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</si>
  <si>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</si>
  <si>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</si>
  <si>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</si>
  <si>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</si>
  <si>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</si>
  <si>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</si>
  <si>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</si>
  <si>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</si>
  <si>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</si>
  <si>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</si>
  <si>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</si>
  <si>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</si>
  <si>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</si>
  <si>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</si>
  <si>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</si>
  <si>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</si>
  <si>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</si>
  <si>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</si>
  <si>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</si>
  <si>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</si>
  <si>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</si>
  <si>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</si>
  <si>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</si>
  <si>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</si>
  <si>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</si>
  <si>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</si>
  <si>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</si>
  <si>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</si>
  <si>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</si>
  <si>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</si>
  <si>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</si>
  <si>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</si>
  <si>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</si>
  <si>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</si>
  <si>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</si>
  <si>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</si>
  <si>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</si>
  <si>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</si>
  <si>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</si>
  <si>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</si>
  <si>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</si>
  <si>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</si>
  <si>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</si>
  <si>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</si>
  <si>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</si>
  <si>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</si>
  <si>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</si>
  <si>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</si>
  <si>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</si>
  <si>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</si>
  <si>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</si>
  <si>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</si>
  <si>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</si>
  <si>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</si>
  <si>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</si>
  <si>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</si>
  <si>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</si>
  <si>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</si>
  <si>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</si>
  <si>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</si>
  <si>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</si>
  <si>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</si>
  <si>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</si>
  <si>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</si>
  <si>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</si>
  <si>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</si>
  <si>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</si>
  <si>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</si>
  <si>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</si>
  <si>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</si>
  <si>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</si>
  <si>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</si>
  <si>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</si>
  <si>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</si>
  <si>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</si>
  <si>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</si>
  <si>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</si>
  <si>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</si>
  <si>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</si>
  <si>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</si>
  <si>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</si>
  <si>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</si>
  <si>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</si>
  <si>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</si>
  <si>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</si>
  <si>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</si>
  <si>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</si>
  <si>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</si>
  <si>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</si>
  <si>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</si>
  <si>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</si>
  <si>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</si>
  <si>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</si>
  <si>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</si>
  <si>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</si>
  <si>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</si>
  <si>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</si>
  <si>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</si>
  <si>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</si>
  <si>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</si>
  <si>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</si>
  <si>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</si>
  <si>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</si>
  <si>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</si>
  <si>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</si>
  <si>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</si>
  <si>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</si>
  <si>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</si>
  <si>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</si>
  <si>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</si>
  <si>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</si>
  <si>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</si>
  <si>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</si>
  <si>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</si>
  <si>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</si>
  <si>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</si>
  <si>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</si>
  <si>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</si>
  <si>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</si>
  <si>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</si>
  <si>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</si>
  <si>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</si>
  <si>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</si>
  <si>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</si>
  <si>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</si>
  <si>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</si>
  <si>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</si>
  <si>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</si>
  <si>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</si>
  <si>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</si>
  <si>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</si>
  <si>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</si>
  <si>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</si>
  <si>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</si>
  <si>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</si>
  <si>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</si>
  <si>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</si>
  <si>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</si>
  <si>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</si>
  <si>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</si>
  <si>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</si>
  <si>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</si>
  <si>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</si>
  <si>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</si>
  <si>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</si>
  <si>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</si>
  <si>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</si>
  <si>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</si>
  <si>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</si>
  <si>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</si>
  <si>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</si>
  <si>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</si>
  <si>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</si>
  <si>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</si>
  <si>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</si>
  <si>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</si>
  <si>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</si>
  <si>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</si>
  <si>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</si>
  <si>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</si>
  <si>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</si>
  <si>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</si>
  <si>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</si>
  <si>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</si>
  <si>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</si>
  <si>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</si>
  <si>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</si>
  <si>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</si>
  <si>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</si>
  <si>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</si>
  <si>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</si>
  <si>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</si>
  <si>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</si>
  <si>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</si>
  <si>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</si>
  <si>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</si>
  <si>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</si>
  <si>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</si>
  <si>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</si>
  <si>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</si>
  <si>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</si>
  <si>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</si>
  <si>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</si>
  <si>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</si>
  <si>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</si>
  <si>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</si>
  <si>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</si>
  <si>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</si>
  <si>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</si>
  <si>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</si>
  <si>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</si>
  <si>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</si>
  <si>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</si>
  <si>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</si>
  <si>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</si>
  <si>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</si>
  <si>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</si>
  <si>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</si>
  <si>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</si>
  <si>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</si>
  <si>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</si>
  <si>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</si>
  <si>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</si>
  <si>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</si>
  <si>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</si>
  <si>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</si>
  <si>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</si>
  <si>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</si>
  <si>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</si>
  <si>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</si>
  <si>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</si>
  <si>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</si>
  <si>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</si>
  <si>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</si>
  <si>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</si>
  <si>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</si>
  <si>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</si>
  <si>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</si>
  <si>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</si>
  <si>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</si>
  <si>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</si>
  <si>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</si>
  <si>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</si>
  <si>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</si>
  <si>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</si>
  <si>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</si>
  <si>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</si>
  <si>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</si>
  <si>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</si>
  <si>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</si>
  <si>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</si>
  <si>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</si>
  <si>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</si>
  <si>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</si>
  <si>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</si>
  <si>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</si>
  <si>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</si>
  <si>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</si>
  <si>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</si>
  <si>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</si>
  <si>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</si>
  <si>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</si>
  <si>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</si>
  <si>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</si>
  <si>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</si>
  <si>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</si>
  <si>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</si>
  <si>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</si>
  <si>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</si>
  <si>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</si>
  <si>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</si>
  <si>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</si>
  <si>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</si>
  <si>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</si>
  <si>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</si>
  <si>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</si>
  <si>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</si>
  <si>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</si>
  <si>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</si>
  <si>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</si>
  <si>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</si>
  <si>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</si>
  <si>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</si>
  <si>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</si>
  <si>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</si>
  <si>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</si>
  <si>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</si>
  <si>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</si>
  <si>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</si>
  <si>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</si>
  <si>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</si>
  <si>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</si>
  <si>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</si>
  <si>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</si>
  <si>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</si>
  <si>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</si>
  <si>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</si>
  <si>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</si>
  <si>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</si>
  <si>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</si>
  <si>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</si>
  <si>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</si>
  <si>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</si>
  <si>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</si>
  <si>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</si>
  <si>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</si>
  <si>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</si>
  <si>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</si>
  <si>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</si>
  <si>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</si>
  <si>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</si>
  <si>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</si>
  <si>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</si>
  <si>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</si>
  <si>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</si>
  <si>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</si>
  <si>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</si>
  <si>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</si>
  <si>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</si>
  <si>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</si>
  <si>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</si>
  <si>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</si>
  <si>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</si>
  <si>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</si>
  <si>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</si>
  <si>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</si>
  <si>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</si>
  <si>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</si>
  <si>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</si>
  <si>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</si>
  <si>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</si>
  <si>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</si>
  <si>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</si>
  <si>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</si>
  <si>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</si>
  <si>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</si>
  <si>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</si>
  <si>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</si>
  <si>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</si>
  <si>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</si>
  <si>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</si>
  <si>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</si>
  <si>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</si>
  <si>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</si>
  <si>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</si>
  <si>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</si>
  <si>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</si>
  <si>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</si>
  <si>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</si>
  <si>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</si>
  <si>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</si>
  <si>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</si>
  <si>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</si>
  <si>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</si>
  <si>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</si>
  <si>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</si>
  <si>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</si>
  <si>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</si>
  <si>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</si>
  <si>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</si>
  <si>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</si>
  <si>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</si>
  <si>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</si>
  <si>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</si>
  <si>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</si>
  <si>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</si>
  <si>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</si>
  <si>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</si>
  <si>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</si>
  <si>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</si>
  <si>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</si>
  <si>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</si>
  <si>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</si>
  <si>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</si>
  <si>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</si>
  <si>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</si>
  <si>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</si>
  <si>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</si>
  <si>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</si>
  <si>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</si>
  <si>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</si>
  <si>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</si>
  <si>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</si>
  <si>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</si>
  <si>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</si>
  <si>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</si>
  <si>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</si>
  <si>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</si>
  <si>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</si>
  <si>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</si>
  <si>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</si>
  <si>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</si>
  <si>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</si>
  <si>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</si>
  <si>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</si>
  <si>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</si>
  <si>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</si>
  <si>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</si>
  <si>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</si>
  <si>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</si>
  <si>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</si>
  <si>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</si>
  <si>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</si>
  <si>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</si>
  <si>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</si>
  <si>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</si>
  <si>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</si>
  <si>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</si>
  <si>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</si>
  <si>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</si>
  <si>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</si>
  <si>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</si>
  <si>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</si>
  <si>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</si>
  <si>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</si>
  <si>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</si>
  <si>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</si>
  <si>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</si>
  <si>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</si>
  <si>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</si>
  <si>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</si>
  <si>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</si>
  <si>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</si>
  <si>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</si>
  <si>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</si>
  <si>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</si>
  <si>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</si>
  <si>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</si>
  <si>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</si>
  <si>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</si>
  <si>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</si>
  <si>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</si>
  <si>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</si>
  <si>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</si>
  <si>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</si>
  <si>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</si>
  <si>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</si>
  <si>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</si>
  <si>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</si>
  <si>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</si>
  <si>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</si>
  <si>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</si>
  <si>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</si>
  <si>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</si>
  <si>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</si>
  <si>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</si>
  <si>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</si>
  <si>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</si>
  <si>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</si>
  <si>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</si>
  <si>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</si>
  <si>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</si>
  <si>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</si>
  <si>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</si>
  <si>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</si>
  <si>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</si>
  <si>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</si>
  <si>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</si>
  <si>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</si>
  <si>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</si>
  <si>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</si>
  <si>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</si>
  <si>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</si>
  <si>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</si>
  <si>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</si>
  <si>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</si>
  <si>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</si>
  <si>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</si>
  <si>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</si>
  <si>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</si>
  <si>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</si>
  <si>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</si>
  <si>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</si>
  <si>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</si>
  <si>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</si>
  <si>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</si>
  <si>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</si>
  <si>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</si>
  <si>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</si>
  <si>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</si>
  <si>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</si>
  <si>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</si>
  <si>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</si>
  <si>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</si>
  <si>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</si>
  <si>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</si>
  <si>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</si>
  <si>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</si>
  <si>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</si>
  <si>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</si>
  <si>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</si>
  <si>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</si>
  <si>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</si>
  <si>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</si>
  <si>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</si>
  <si>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</si>
  <si>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</si>
  <si>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</si>
  <si>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</si>
  <si>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</si>
  <si>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</si>
  <si>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</si>
  <si>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</si>
  <si>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</si>
  <si>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</si>
  <si>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</si>
  <si>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</si>
  <si>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</si>
  <si>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</si>
  <si>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</si>
  <si>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</si>
  <si>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</si>
  <si>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</si>
  <si>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</si>
  <si>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</si>
  <si>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</si>
  <si>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</si>
  <si>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</si>
  <si>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</si>
  <si>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</si>
  <si>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</si>
  <si>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</si>
  <si>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</si>
  <si>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</si>
  <si>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</si>
  <si>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</si>
  <si>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</si>
  <si>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</si>
  <si>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</si>
  <si>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</si>
  <si>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</si>
  <si>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</si>
  <si>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</si>
  <si>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</si>
  <si>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</si>
  <si>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</si>
  <si>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</si>
  <si>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</si>
  <si>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</si>
  <si>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</si>
  <si>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</si>
  <si>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</si>
  <si>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</si>
  <si>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</si>
  <si>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</si>
  <si>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</si>
  <si>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</si>
  <si>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</si>
  <si>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</si>
  <si>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</si>
  <si>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</si>
  <si>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</si>
  <si>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</si>
  <si>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</si>
  <si>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</si>
  <si>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</si>
  <si>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</si>
  <si>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</si>
  <si>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</si>
  <si>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</si>
  <si>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</si>
  <si>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</si>
  <si>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</si>
  <si>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</si>
  <si>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</si>
  <si>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</si>
  <si>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</si>
  <si>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</si>
  <si>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</si>
  <si>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</si>
  <si>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</si>
  <si>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</si>
  <si>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</si>
  <si>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</si>
  <si>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</si>
  <si>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</si>
  <si>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</si>
  <si>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</si>
  <si>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</si>
  <si>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</si>
  <si>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</si>
  <si>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</si>
  <si>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</si>
  <si>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</si>
  <si>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</si>
  <si>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</si>
  <si>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</si>
  <si>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</si>
  <si>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</si>
  <si>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</si>
  <si>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</si>
  <si>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</si>
  <si>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</si>
  <si>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</si>
  <si>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</si>
  <si>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</si>
  <si>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</si>
  <si>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</si>
  <si>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</si>
  <si>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</si>
  <si>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</si>
  <si>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</si>
  <si>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</si>
  <si>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</si>
  <si>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</si>
  <si>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</si>
  <si>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</si>
  <si>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</si>
  <si>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</si>
  <si>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</si>
  <si>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</si>
  <si>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</si>
  <si>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</si>
  <si>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</si>
  <si>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</si>
  <si>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</si>
  <si>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</si>
  <si>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</si>
  <si>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</si>
  <si>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</si>
  <si>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</si>
  <si>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</si>
  <si>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</si>
  <si>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</si>
  <si>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</si>
  <si>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</si>
  <si>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</si>
  <si>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</si>
  <si>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</si>
  <si>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</si>
  <si>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</si>
  <si>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</si>
  <si>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</si>
  <si>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</si>
  <si>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</si>
  <si>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</si>
  <si>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</si>
  <si>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</si>
  <si>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</si>
  <si>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</si>
  <si>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</si>
  <si>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</si>
  <si>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</si>
  <si>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</si>
  <si>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</si>
  <si>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</si>
  <si>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</si>
  <si>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</si>
  <si>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</si>
  <si>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</si>
  <si>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</si>
  <si>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</si>
  <si>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</si>
  <si>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</si>
  <si>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</si>
  <si>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</si>
  <si>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</si>
  <si>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</si>
  <si>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</si>
  <si>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</si>
  <si>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</si>
  <si>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</si>
  <si>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</si>
  <si>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</si>
  <si>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</si>
  <si>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</si>
  <si>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</si>
  <si>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</si>
  <si>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</si>
  <si>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</si>
  <si>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</si>
  <si>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</si>
  <si>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</si>
  <si>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</si>
  <si>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</si>
  <si>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</si>
  <si>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</si>
  <si>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</si>
  <si>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</si>
  <si>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</si>
  <si>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</si>
  <si>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</si>
  <si>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</si>
  <si>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</si>
  <si>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</si>
  <si>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</si>
  <si>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</si>
  <si>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</si>
  <si>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</si>
  <si>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</si>
  <si>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</si>
  <si>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</si>
  <si>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</si>
  <si>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</si>
  <si>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</si>
  <si>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</si>
  <si>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</si>
  <si>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</si>
  <si>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</si>
  <si>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</si>
  <si>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</si>
  <si>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</si>
  <si>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</si>
  <si>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</si>
  <si>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</si>
  <si>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</si>
  <si>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</si>
  <si>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</si>
  <si>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</si>
  <si>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</si>
  <si>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</si>
  <si>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</si>
  <si>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</si>
  <si>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</si>
  <si>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</si>
  <si>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</si>
  <si>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</si>
  <si>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</si>
  <si>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</si>
  <si>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</si>
  <si>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</si>
  <si>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</si>
  <si>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</si>
  <si>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</si>
  <si>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</si>
  <si>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</si>
  <si>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</si>
  <si>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</si>
  <si>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</si>
  <si>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</si>
  <si>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</si>
  <si>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</si>
  <si>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</si>
  <si>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</si>
  <si>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</si>
  <si>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</si>
  <si>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</si>
  <si>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</si>
  <si>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</si>
  <si>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</si>
  <si>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</si>
  <si>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</si>
  <si>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</si>
  <si>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</si>
  <si>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</si>
  <si>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</si>
  <si>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</si>
  <si>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</si>
  <si>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</si>
  <si>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</si>
  <si>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</si>
  <si>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</si>
  <si>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</si>
  <si>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</si>
  <si>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</si>
  <si>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</si>
  <si>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</si>
  <si>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</si>
  <si>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</si>
  <si>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</si>
  <si>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</si>
  <si>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</si>
  <si>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</si>
  <si>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</si>
  <si>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</si>
  <si>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</si>
  <si>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</si>
  <si>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</si>
  <si>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</si>
  <si>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</si>
  <si>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</si>
  <si>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</si>
  <si>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</si>
  <si>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</si>
  <si>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</si>
  <si>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</si>
  <si>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</si>
  <si>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</si>
  <si>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</si>
  <si>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</si>
  <si>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</si>
  <si>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</si>
  <si>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</si>
  <si>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</si>
  <si>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</si>
  <si>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</si>
  <si>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</si>
  <si>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</si>
  <si>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</si>
  <si>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</si>
  <si>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</si>
  <si>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</si>
  <si>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</si>
  <si>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</si>
  <si>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</si>
  <si>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</si>
  <si>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</si>
  <si>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</si>
  <si>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</si>
  <si>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</si>
  <si>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</si>
  <si>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</si>
  <si>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</si>
  <si>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</si>
  <si>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</si>
  <si>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</si>
  <si>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</si>
  <si>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</si>
  <si>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</si>
  <si>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</si>
  <si>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</si>
  <si>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</si>
  <si>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</si>
  <si>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</si>
  <si>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</si>
  <si>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</si>
  <si>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</si>
  <si>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</si>
  <si>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</si>
  <si>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</si>
  <si>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</si>
  <si>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</si>
  <si>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</si>
  <si>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</si>
  <si>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</si>
  <si>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</si>
  <si>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</si>
  <si>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</si>
  <si>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</si>
  <si>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</si>
  <si>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</si>
  <si>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</si>
  <si>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</si>
  <si>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</si>
  <si>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</si>
  <si>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</si>
  <si>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</si>
  <si>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</si>
  <si>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</si>
  <si>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</si>
  <si>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</si>
  <si>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</si>
  <si>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</si>
  <si>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</si>
  <si>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</si>
  <si>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</si>
  <si>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</si>
  <si>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</si>
  <si>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</si>
  <si>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</si>
  <si>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</si>
  <si>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</si>
  <si>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</si>
  <si>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</si>
  <si>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</si>
  <si>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</si>
  <si>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</si>
  <si>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</si>
  <si>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</si>
  <si>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</si>
  <si>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</si>
  <si>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</si>
  <si>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</si>
  <si>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</si>
  <si>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</si>
  <si>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</si>
  <si>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</si>
  <si>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</si>
  <si>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</si>
  <si>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</si>
  <si>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</si>
  <si>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</si>
  <si>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</si>
  <si>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</si>
  <si>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</si>
  <si>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</si>
  <si>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</si>
  <si>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</si>
  <si>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</si>
  <si>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</si>
  <si>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</si>
  <si>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</si>
  <si>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</si>
  <si>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</si>
  <si>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</si>
  <si>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</si>
  <si>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</si>
  <si>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</si>
  <si>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</si>
  <si>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</si>
  <si>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</si>
  <si>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</si>
  <si>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</si>
  <si>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</si>
  <si>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</si>
  <si>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</si>
  <si>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</si>
  <si>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</si>
  <si>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</si>
  <si>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</si>
  <si>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</si>
  <si>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</si>
  <si>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</si>
  <si>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</si>
  <si>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</si>
  <si>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</si>
  <si>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</si>
  <si>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</si>
  <si>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</si>
  <si>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</si>
  <si>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</si>
  <si>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</si>
  <si>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</si>
  <si>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</si>
  <si>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</si>
  <si>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</si>
  <si>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</si>
  <si>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</si>
  <si>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</si>
  <si>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</si>
  <si>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</si>
  <si>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</si>
  <si>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</si>
  <si>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</si>
  <si>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</si>
  <si>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</si>
  <si>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</si>
  <si>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</si>
  <si>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</si>
  <si>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</si>
  <si>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</si>
  <si>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</si>
  <si>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</si>
  <si>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</si>
  <si>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</si>
  <si>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</si>
  <si>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</si>
  <si>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</si>
  <si>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</si>
  <si>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</si>
  <si>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</si>
  <si>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</si>
  <si>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</si>
  <si>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</si>
  <si>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</si>
  <si>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</si>
  <si>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</si>
  <si>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</si>
  <si>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</si>
  <si>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</si>
  <si>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</si>
  <si>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</si>
  <si>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</si>
  <si>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</si>
  <si>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</si>
  <si>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</si>
  <si>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</si>
  <si>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</si>
  <si>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</si>
  <si>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</si>
  <si>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</si>
  <si>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</si>
  <si>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</si>
  <si>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</si>
  <si>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</si>
  <si>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</si>
  <si>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</si>
  <si>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</si>
  <si>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</si>
  <si>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</si>
  <si>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</si>
  <si>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</si>
  <si>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</si>
  <si>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</si>
  <si>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</si>
  <si>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</si>
  <si>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</si>
  <si>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</si>
  <si>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</si>
  <si>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</si>
  <si>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</si>
  <si>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</si>
  <si>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</si>
  <si>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</si>
  <si>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</si>
  <si>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</si>
  <si>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</si>
  <si>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</si>
  <si>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</si>
  <si>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</si>
  <si>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</si>
  <si>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</si>
  <si>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</si>
  <si>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</si>
  <si>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</si>
  <si>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</si>
  <si>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</si>
  <si>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</si>
  <si>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</si>
  <si>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</si>
  <si>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</si>
  <si>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</si>
  <si>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</si>
  <si>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</si>
  <si>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</si>
  <si>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</si>
  <si>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</si>
  <si>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</si>
  <si>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</si>
  <si>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</si>
  <si>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</si>
  <si>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</si>
  <si>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</si>
  <si>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</si>
  <si>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</si>
  <si>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</si>
  <si>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</si>
  <si>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</si>
  <si>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</si>
  <si>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</si>
  <si>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</si>
  <si>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</si>
  <si>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</si>
  <si>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</si>
  <si>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</si>
  <si>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</si>
  <si>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</si>
  <si>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</si>
  <si>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</si>
  <si>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</si>
  <si>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</si>
  <si>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</si>
  <si>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</si>
  <si>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</si>
  <si>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</si>
  <si>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</si>
  <si>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</si>
  <si>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</si>
  <si>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</si>
  <si>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</si>
  <si>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</si>
  <si>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</si>
  <si>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</si>
  <si>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</si>
  <si>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</si>
  <si>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</si>
  <si>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</si>
  <si>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</si>
  <si>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</si>
  <si>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</si>
  <si>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</si>
  <si>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</si>
  <si>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</si>
  <si>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</si>
  <si>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</si>
  <si>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</si>
  <si>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</si>
  <si>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</si>
  <si>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</si>
  <si>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</si>
  <si>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</si>
  <si>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</si>
  <si>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</si>
  <si>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</si>
  <si>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</si>
  <si>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</si>
  <si>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</si>
  <si>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</si>
  <si>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</si>
  <si>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</si>
  <si>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</si>
  <si>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</si>
  <si>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</si>
  <si>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</si>
  <si>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</si>
  <si>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</si>
  <si>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</si>
  <si>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</si>
  <si>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</si>
  <si>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</si>
  <si>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</si>
  <si>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</si>
  <si>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</si>
  <si>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</si>
  <si>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</si>
  <si>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</si>
  <si>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</si>
  <si>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</si>
  <si>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</si>
  <si>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</si>
  <si>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</si>
  <si>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</si>
  <si>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</si>
  <si>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</si>
  <si>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</si>
  <si>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</si>
  <si>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</si>
  <si>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</si>
  <si>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</si>
  <si>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</si>
  <si>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</si>
  <si>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</si>
  <si>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</si>
  <si>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</si>
  <si>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</si>
  <si>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</si>
  <si>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</si>
  <si>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</si>
  <si>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</si>
  <si>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</si>
  <si>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</si>
  <si>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</si>
  <si>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</si>
  <si>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</si>
  <si>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</si>
  <si>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</si>
  <si>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</si>
  <si>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</si>
  <si>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</si>
  <si>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</si>
  <si>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</si>
  <si>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</si>
  <si>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</si>
  <si>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</si>
  <si>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</si>
  <si>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</si>
  <si>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</si>
  <si>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</si>
  <si>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</si>
  <si>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</si>
  <si>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</si>
  <si>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</si>
  <si>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</si>
  <si>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</si>
  <si>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</si>
  <si>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</si>
  <si>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</si>
  <si>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</si>
  <si>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</si>
  <si>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</si>
  <si>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</si>
  <si>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</si>
  <si>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</si>
  <si>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</si>
  <si>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</si>
  <si>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</si>
  <si>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</si>
  <si>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</si>
  <si>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</si>
  <si>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</si>
  <si>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</si>
  <si>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</si>
  <si>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</si>
  <si>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</si>
  <si>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</si>
  <si>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</si>
  <si>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</si>
  <si>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</si>
  <si>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</si>
  <si>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</si>
  <si>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</si>
  <si>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</si>
  <si>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</si>
  <si>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</si>
  <si>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</si>
  <si>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</si>
  <si>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</si>
  <si>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</si>
  <si>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</si>
  <si>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</si>
  <si>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</si>
  <si>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</si>
  <si>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</si>
  <si>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</si>
  <si>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</si>
  <si>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</si>
  <si>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</si>
  <si>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</si>
  <si>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</si>
  <si>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</si>
  <si>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</si>
  <si>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</si>
  <si>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</si>
  <si>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</si>
  <si>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</si>
  <si>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</si>
  <si>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</si>
  <si>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</si>
  <si>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</si>
  <si>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</si>
  <si>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</si>
  <si>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</si>
  <si>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</si>
  <si>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</si>
  <si>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</si>
  <si>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</si>
  <si>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</si>
  <si>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</si>
  <si>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</si>
  <si>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</si>
  <si>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</si>
  <si>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</si>
  <si>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</si>
  <si>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</si>
  <si>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</si>
  <si>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</si>
  <si>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</si>
  <si>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</si>
  <si>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</si>
  <si>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</si>
  <si>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</si>
  <si>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</si>
  <si>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</si>
  <si>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</si>
  <si>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</si>
  <si>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</si>
  <si>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</si>
  <si>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</si>
  <si>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</si>
  <si>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</si>
  <si>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</si>
  <si>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</si>
  <si>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</si>
  <si>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</si>
  <si>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</si>
  <si>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</si>
  <si>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</si>
  <si>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</si>
  <si>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</si>
  <si>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</si>
  <si>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</si>
  <si>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</si>
  <si>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</si>
  <si>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</si>
  <si>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</si>
  <si>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</si>
  <si>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</si>
  <si>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</si>
  <si>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</si>
  <si>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</si>
  <si>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</si>
  <si>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</si>
  <si>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</si>
  <si>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</si>
  <si>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</si>
  <si>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</si>
  <si>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</si>
  <si>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</si>
  <si>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</si>
  <si>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</si>
  <si>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</si>
  <si>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</si>
  <si>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</si>
  <si>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</si>
  <si>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</si>
  <si>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</si>
  <si>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</si>
  <si>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</si>
  <si>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</si>
  <si>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</si>
  <si>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</si>
  <si>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</si>
  <si>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</si>
  <si>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</si>
  <si>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</si>
  <si>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</si>
  <si>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</si>
  <si>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</si>
  <si>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</si>
  <si>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</si>
  <si>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</si>
  <si>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</si>
  <si>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</si>
  <si>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</si>
  <si>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</si>
  <si>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</si>
  <si>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</si>
  <si>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</si>
  <si>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</si>
  <si>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</si>
  <si>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</si>
  <si>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</si>
  <si>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</si>
  <si>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</si>
  <si>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</si>
  <si>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</si>
  <si>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</si>
  <si>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</si>
  <si>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</si>
  <si>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</si>
  <si>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</si>
  <si>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</si>
  <si>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</si>
  <si>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</si>
  <si>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</si>
  <si>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</si>
  <si>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</si>
  <si>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</si>
  <si>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</si>
  <si>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</si>
  <si>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</si>
  <si>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</si>
  <si>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</si>
  <si>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</si>
  <si>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</si>
  <si>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</si>
  <si>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</si>
  <si>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</si>
  <si>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</si>
  <si>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</si>
  <si>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</si>
  <si>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</si>
  <si>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</si>
  <si>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</si>
  <si>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</si>
  <si>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</si>
  <si>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</si>
  <si>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</si>
  <si>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</si>
  <si>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</si>
  <si>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</si>
  <si>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</si>
  <si>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</si>
  <si>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</si>
  <si>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</si>
  <si>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</si>
  <si>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</si>
  <si>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</si>
  <si>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</si>
  <si>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</si>
  <si>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</si>
  <si>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</si>
  <si>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</si>
  <si>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</si>
  <si>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</si>
  <si>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</si>
  <si>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</si>
  <si>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</si>
  <si>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</si>
  <si>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</si>
  <si>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</si>
  <si>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</si>
  <si>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</si>
  <si>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</si>
  <si>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</si>
  <si>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</si>
  <si>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</si>
  <si>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</si>
  <si>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</si>
  <si>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</si>
  <si>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</si>
  <si>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</si>
  <si>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</si>
  <si>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</si>
  <si>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</si>
  <si>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</si>
  <si>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</si>
  <si>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</si>
  <si>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</si>
  <si>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</si>
  <si>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</si>
  <si>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</si>
  <si>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</si>
  <si>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</si>
  <si>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</si>
  <si>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</si>
  <si>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</si>
  <si>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</si>
  <si>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</si>
  <si>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</si>
  <si>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</si>
  <si>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</si>
  <si>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</si>
  <si>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</si>
  <si>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</si>
  <si>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</si>
  <si>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</si>
  <si>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</si>
  <si>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</si>
  <si>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</si>
  <si>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</si>
  <si>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</si>
  <si>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</si>
  <si>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</si>
  <si>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</si>
  <si>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</si>
  <si>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</si>
  <si>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</si>
  <si>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</si>
  <si>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</si>
  <si>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</si>
  <si>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</si>
  <si>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</si>
  <si>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</si>
  <si>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</si>
  <si>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</si>
  <si>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</si>
  <si>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</si>
  <si>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</si>
  <si>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</si>
  <si>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</si>
  <si>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</si>
  <si>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</si>
  <si>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</si>
  <si>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</si>
  <si>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</si>
  <si>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</si>
  <si>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</si>
  <si>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</si>
  <si>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</si>
  <si>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</si>
  <si>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</si>
  <si>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</si>
  <si>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</si>
  <si>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</si>
  <si>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</si>
  <si>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</si>
  <si>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</si>
  <si>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</si>
  <si>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</si>
  <si>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</si>
  <si>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</si>
  <si>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</si>
  <si>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</si>
  <si>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</si>
  <si>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</si>
  <si>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</si>
  <si>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</si>
  <si>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</si>
  <si>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</si>
  <si>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</si>
  <si>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</si>
  <si>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</si>
  <si>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</si>
  <si>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</si>
  <si>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</si>
  <si>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</si>
  <si>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</si>
  <si>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</si>
  <si>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</si>
  <si>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</si>
  <si>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</si>
  <si>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</si>
  <si>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</si>
  <si>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</si>
  <si>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</si>
  <si>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</si>
  <si>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</si>
  <si>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</si>
  <si>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</si>
  <si>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</si>
  <si>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</si>
  <si>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</si>
  <si>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</si>
  <si>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</si>
  <si>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</si>
  <si>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</si>
  <si>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</si>
  <si>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</si>
  <si>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</si>
  <si>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</si>
  <si>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</si>
  <si>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</si>
  <si>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</si>
  <si>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</si>
  <si>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</si>
  <si>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</si>
  <si>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</si>
  <si>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</si>
  <si>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</si>
  <si>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</si>
  <si>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</si>
  <si>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</si>
  <si>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</si>
  <si>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</si>
  <si>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</si>
  <si>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</si>
  <si>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</si>
  <si>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</si>
  <si>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</si>
  <si>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</si>
  <si>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</si>
  <si>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</si>
  <si>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</si>
  <si>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</si>
  <si>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</si>
  <si>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</si>
  <si>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</si>
  <si>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</si>
  <si>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</si>
  <si>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</si>
  <si>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</si>
  <si>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</si>
  <si>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</si>
  <si>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</si>
  <si>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</si>
  <si>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</si>
  <si>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</si>
  <si>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</si>
  <si>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</si>
  <si>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</si>
  <si>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</si>
  <si>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</si>
  <si>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</si>
  <si>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</si>
  <si>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</si>
  <si>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</si>
  <si>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</si>
  <si>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</si>
  <si>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</si>
  <si>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</si>
  <si>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</si>
  <si>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</si>
  <si>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</si>
  <si>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</si>
  <si>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</si>
  <si>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</si>
  <si>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</si>
  <si>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</si>
  <si>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</si>
  <si>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</si>
  <si>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</si>
  <si>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</si>
  <si>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</si>
  <si>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</si>
  <si>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</si>
  <si>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</si>
  <si>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</si>
  <si>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</si>
  <si>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</si>
  <si>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</si>
  <si>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</si>
  <si>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</si>
  <si>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</si>
  <si>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</si>
  <si>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</si>
  <si>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</si>
  <si>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</si>
  <si>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</si>
  <si>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</si>
  <si>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</si>
  <si>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</si>
  <si>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</si>
  <si>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</si>
  <si>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</si>
  <si>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</si>
  <si>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</si>
  <si>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</si>
  <si>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</si>
  <si>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</si>
  <si>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</si>
  <si>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</si>
  <si>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</si>
  <si>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</si>
  <si>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</si>
  <si>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</si>
  <si>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</si>
  <si>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</si>
  <si>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</si>
  <si>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</si>
  <si>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</si>
  <si>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</si>
  <si>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</si>
  <si>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</si>
  <si>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</si>
  <si>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</si>
  <si>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</si>
  <si>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</si>
  <si>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</si>
  <si>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</si>
  <si>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</si>
  <si>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</si>
  <si>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</si>
  <si>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</si>
  <si>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</si>
  <si>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</si>
  <si>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</si>
  <si>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</si>
  <si>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</si>
  <si>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</si>
  <si>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</si>
  <si>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</si>
  <si>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</si>
  <si>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</si>
  <si>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</si>
  <si>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</si>
  <si>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</si>
  <si>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</si>
  <si>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</si>
  <si>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</si>
  <si>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</si>
  <si>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</si>
  <si>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</si>
  <si>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</si>
  <si>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</si>
  <si>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</si>
  <si>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</si>
  <si>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</si>
  <si>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</si>
  <si>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</si>
  <si>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</si>
  <si>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</si>
  <si>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</si>
  <si>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</si>
  <si>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</si>
  <si>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</si>
  <si>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</si>
  <si>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</si>
  <si>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</si>
  <si>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</si>
  <si>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</si>
  <si>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</si>
  <si>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</si>
  <si>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</si>
  <si>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</si>
  <si>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</si>
  <si>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</si>
  <si>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</si>
  <si>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</si>
  <si>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</si>
  <si>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</si>
  <si>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</si>
  <si>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</si>
  <si>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</si>
  <si>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</si>
  <si>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</si>
  <si>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</si>
  <si>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</si>
  <si>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</si>
  <si>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</si>
  <si>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</si>
  <si>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</si>
  <si>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</si>
  <si>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</si>
  <si>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</si>
  <si>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</si>
  <si>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</si>
  <si>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</si>
  <si>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</si>
  <si>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</si>
  <si>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</si>
  <si>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</si>
  <si>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</si>
  <si>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</si>
  <si>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</si>
  <si>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</si>
  <si>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</si>
  <si>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</si>
  <si>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</si>
  <si>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</si>
  <si>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</si>
  <si>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</si>
  <si>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</si>
  <si>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</si>
  <si>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</si>
  <si>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</si>
  <si>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</si>
  <si>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</si>
  <si>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</si>
  <si>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</si>
  <si>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</si>
  <si>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</si>
  <si>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</si>
  <si>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</si>
  <si>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</si>
  <si>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</si>
  <si>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</si>
  <si>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</si>
  <si>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</si>
  <si>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</si>
  <si>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</si>
  <si>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</si>
  <si>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</si>
  <si>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</si>
  <si>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</si>
  <si>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</si>
  <si>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</si>
  <si>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</si>
  <si>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</si>
  <si>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</si>
  <si>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</si>
  <si>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</si>
  <si>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</si>
  <si>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</si>
  <si>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</si>
  <si>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</si>
  <si>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</si>
  <si>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</si>
  <si>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</si>
  <si>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</si>
  <si>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</si>
  <si>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</si>
  <si>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</si>
  <si>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</si>
  <si>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</si>
  <si>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</si>
  <si>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</si>
  <si>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</si>
  <si>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</si>
  <si>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</si>
  <si>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</si>
  <si>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</si>
  <si>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</si>
  <si>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</si>
  <si>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</si>
  <si>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</si>
  <si>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</si>
  <si>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</si>
  <si>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</si>
  <si>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</si>
  <si>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</si>
  <si>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</si>
  <si>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</si>
  <si>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</si>
  <si>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</si>
  <si>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</si>
  <si>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</si>
  <si>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</si>
  <si>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</si>
  <si>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</si>
  <si>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</si>
  <si>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</si>
  <si>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</si>
  <si>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</si>
  <si>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</si>
  <si>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</si>
  <si>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</si>
  <si>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</si>
  <si>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</si>
  <si>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</si>
  <si>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</si>
  <si>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</si>
  <si>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</si>
  <si>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</si>
  <si>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</si>
  <si>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</si>
  <si>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</si>
  <si>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</si>
  <si>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</si>
  <si>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</si>
  <si>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</si>
  <si>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</si>
  <si>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</si>
  <si>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</si>
  <si>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</si>
  <si>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</si>
  <si>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</si>
  <si>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</si>
  <si>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</si>
  <si>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</si>
  <si>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</si>
  <si>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</si>
  <si>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</si>
  <si>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</si>
  <si>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</si>
  <si>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</si>
  <si>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</si>
  <si>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</si>
  <si>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</si>
  <si>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</si>
  <si>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</si>
  <si>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</si>
  <si>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</si>
  <si>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</si>
  <si>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</si>
  <si>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</si>
  <si>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</si>
  <si>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</si>
  <si>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</si>
  <si>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</si>
  <si>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</si>
  <si>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</si>
  <si>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</si>
  <si>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</si>
  <si>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</si>
  <si>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</si>
  <si>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</si>
  <si>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</si>
  <si>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</si>
  <si>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</si>
  <si>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</si>
  <si>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</si>
  <si>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</si>
  <si>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</si>
  <si>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</si>
  <si>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</si>
  <si>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</si>
  <si>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</si>
  <si>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</si>
  <si>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</si>
  <si>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</si>
  <si>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</si>
  <si>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</si>
  <si>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</si>
  <si>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</si>
  <si>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</si>
  <si>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</si>
  <si>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</si>
  <si>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</si>
  <si>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</si>
  <si>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</si>
  <si>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</si>
  <si>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</si>
  <si>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</si>
  <si>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</si>
  <si>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</si>
  <si>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</si>
  <si>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</si>
  <si>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</si>
  <si>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</si>
  <si>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</si>
  <si>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</si>
  <si>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</si>
  <si>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</si>
  <si>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</si>
  <si>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</si>
  <si>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</si>
  <si>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</si>
  <si>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</si>
  <si>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</si>
  <si>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</si>
  <si>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</si>
  <si>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</si>
  <si>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</si>
  <si>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</si>
  <si>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</si>
  <si>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</si>
  <si>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</si>
  <si>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</si>
  <si>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</si>
  <si>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</si>
  <si>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</si>
  <si>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</si>
  <si>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</si>
  <si>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</si>
  <si>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</si>
  <si>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</si>
  <si>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</si>
  <si>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</si>
  <si>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</si>
  <si>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</si>
  <si>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</si>
  <si>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</si>
  <si>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</si>
  <si>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</si>
  <si>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</si>
  <si>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</si>
  <si>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</si>
  <si>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</si>
  <si>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</si>
  <si>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</si>
  <si>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</si>
  <si>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</si>
  <si>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</si>
  <si>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</si>
  <si>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</si>
  <si>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</si>
  <si>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</si>
  <si>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</si>
  <si>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</si>
  <si>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</si>
  <si>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</si>
  <si>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</si>
  <si>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</si>
  <si>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</si>
  <si>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</si>
  <si>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</si>
  <si>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</si>
  <si>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</si>
  <si>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</si>
  <si>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</si>
  <si>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</si>
  <si>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</si>
  <si>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</si>
  <si>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</si>
  <si>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</si>
  <si>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</si>
  <si>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</si>
  <si>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</si>
  <si>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</si>
  <si>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</si>
  <si>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</si>
  <si>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</si>
  <si>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</si>
  <si>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</si>
  <si>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</si>
  <si>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</si>
  <si>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</si>
  <si>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</si>
  <si>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</si>
  <si>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</si>
  <si>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</si>
  <si>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</si>
  <si>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</si>
  <si>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</si>
  <si>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</si>
  <si>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</si>
  <si>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</si>
  <si>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</si>
  <si>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</si>
  <si>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</si>
  <si>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</si>
  <si>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</si>
  <si>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</si>
  <si>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</si>
  <si>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</si>
  <si>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</si>
  <si>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</si>
  <si>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</si>
  <si>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</si>
  <si>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</si>
  <si>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</si>
  <si>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</si>
  <si>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</si>
  <si>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</si>
  <si>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</si>
  <si>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</si>
  <si>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</si>
  <si>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</si>
  <si>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</si>
  <si>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</si>
  <si>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</si>
  <si>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</si>
  <si>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</si>
  <si>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</si>
  <si>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</si>
  <si>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</si>
  <si>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</si>
  <si>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</si>
  <si>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</si>
  <si>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</si>
  <si>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</si>
  <si>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</si>
  <si>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</si>
  <si>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</si>
  <si>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</si>
  <si>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</si>
  <si>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</si>
  <si>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</si>
  <si>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</si>
  <si>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</si>
  <si>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</si>
  <si>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</si>
  <si>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</si>
  <si>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</si>
  <si>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</si>
  <si>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</si>
  <si>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</si>
  <si>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</si>
  <si>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</si>
  <si>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</si>
  <si>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</si>
  <si>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</si>
  <si>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</si>
  <si>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</si>
  <si>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</si>
  <si>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</si>
  <si>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</si>
  <si>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</si>
  <si>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</si>
  <si>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</si>
  <si>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</si>
  <si>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</si>
  <si>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</si>
  <si>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</si>
  <si>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</si>
  <si>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</si>
  <si>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</si>
  <si>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</si>
  <si>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</si>
  <si>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</si>
  <si>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</si>
  <si>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</si>
  <si>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</si>
  <si>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</si>
  <si>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</si>
  <si>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</si>
  <si>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</si>
  <si>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</si>
  <si>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</si>
  <si>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</si>
  <si>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</si>
  <si>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</si>
  <si>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</si>
  <si>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</si>
  <si>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</si>
  <si>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</si>
  <si>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</si>
  <si>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</si>
  <si>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</si>
  <si>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</si>
  <si>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</si>
  <si>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</si>
  <si>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</si>
  <si>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</si>
  <si>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</si>
  <si>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</si>
  <si>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</si>
  <si>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</si>
  <si>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</si>
  <si>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</si>
  <si>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</si>
  <si>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</si>
  <si>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</si>
  <si>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</si>
  <si>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</si>
  <si>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</si>
  <si>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</si>
  <si>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</si>
  <si>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</si>
  <si>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</si>
  <si>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</si>
  <si>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</si>
  <si>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</si>
  <si>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</si>
  <si>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</si>
  <si>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</si>
  <si>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</si>
  <si>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</si>
  <si>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</si>
  <si>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</si>
  <si>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</si>
  <si>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</si>
  <si>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</si>
  <si>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</si>
  <si>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</si>
  <si>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</si>
  <si>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</si>
  <si>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</si>
  <si>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</si>
  <si>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</si>
  <si>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</si>
  <si>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</si>
  <si>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</si>
  <si>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</si>
  <si>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</si>
  <si>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</si>
  <si>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</si>
  <si>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</si>
  <si>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</si>
  <si>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</si>
  <si>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</si>
  <si>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</si>
  <si>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</si>
  <si>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</si>
  <si>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</si>
  <si>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</si>
  <si>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</si>
  <si>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</si>
  <si>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</si>
  <si>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</si>
  <si>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</si>
  <si>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</si>
  <si>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</si>
  <si>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</si>
  <si>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</si>
  <si>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</si>
  <si>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</si>
  <si>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</si>
  <si>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</si>
  <si>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</si>
  <si>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</si>
  <si>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</si>
  <si>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</si>
  <si>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</si>
  <si>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</si>
  <si>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</si>
  <si>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</si>
  <si>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</si>
  <si>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</si>
  <si>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</si>
  <si>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</si>
  <si>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</si>
  <si>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</si>
  <si>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</si>
  <si>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</si>
  <si>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</si>
  <si>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</si>
  <si>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</si>
  <si>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</si>
  <si>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</si>
  <si>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</si>
  <si>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</si>
  <si>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</si>
  <si>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</si>
  <si>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</si>
  <si>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</si>
  <si>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</si>
  <si>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</si>
  <si>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</si>
  <si>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</si>
  <si>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</si>
  <si>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</si>
  <si>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</si>
  <si>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</si>
  <si>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</si>
  <si>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</si>
  <si>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</si>
  <si>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</si>
  <si>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</si>
  <si>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</si>
  <si>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</si>
  <si>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</si>
  <si>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</si>
  <si>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</si>
  <si>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</si>
  <si>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</si>
  <si>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</si>
  <si>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</si>
  <si>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</si>
  <si>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</si>
  <si>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</si>
  <si>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</si>
  <si>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</si>
  <si>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</si>
  <si>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</si>
  <si>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</si>
  <si>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</si>
  <si>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</si>
  <si>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</si>
  <si>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</si>
  <si>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</si>
  <si>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</si>
  <si>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</si>
  <si>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</si>
  <si>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</si>
  <si>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</si>
  <si>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</si>
  <si>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</si>
  <si>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</si>
  <si>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</si>
  <si>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</si>
  <si>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</si>
  <si>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</si>
  <si>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</si>
  <si>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</si>
  <si>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</si>
  <si>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</si>
  <si>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</si>
  <si>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</si>
  <si>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</si>
  <si>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</si>
  <si>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</si>
  <si>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</si>
  <si>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</si>
  <si>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</si>
  <si>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</si>
  <si>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</si>
  <si>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</si>
  <si>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</si>
  <si>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</si>
  <si>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</si>
  <si>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</si>
  <si>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</si>
  <si>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</si>
  <si>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</si>
  <si>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</si>
  <si>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</si>
  <si>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</si>
  <si>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</si>
  <si>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</si>
  <si>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</si>
  <si>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</si>
  <si>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</si>
  <si>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</si>
  <si>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</si>
  <si>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</si>
  <si>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</si>
  <si>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</si>
  <si>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</si>
  <si>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</si>
  <si>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</si>
  <si>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</si>
  <si>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</si>
  <si>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</si>
  <si>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</si>
  <si>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</si>
  <si>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</si>
  <si>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</si>
  <si>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</si>
  <si>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</si>
  <si>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</si>
  <si>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</si>
  <si>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</si>
  <si>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</si>
  <si>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</si>
  <si>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</si>
  <si>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</si>
  <si>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</si>
  <si>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</si>
  <si>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</si>
  <si>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</si>
  <si>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</si>
  <si>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</si>
  <si>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</si>
  <si>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</si>
  <si>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</si>
  <si>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</si>
  <si>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</si>
  <si>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</si>
  <si>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</si>
  <si>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</si>
  <si>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</si>
  <si>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</si>
  <si>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</si>
  <si>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</si>
  <si>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</si>
  <si>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</si>
  <si>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</si>
  <si>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</si>
  <si>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</si>
  <si>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</si>
  <si>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</si>
  <si>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</si>
  <si>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</si>
  <si>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</si>
  <si>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</si>
  <si>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</si>
  <si>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</si>
  <si>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</si>
  <si>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</si>
  <si>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</si>
  <si>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</si>
  <si>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</si>
  <si>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</si>
  <si>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</si>
  <si>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</si>
  <si>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</si>
  <si>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</si>
  <si>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</si>
  <si>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</si>
  <si>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</si>
  <si>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</si>
  <si>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</si>
  <si>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</si>
  <si>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</si>
  <si>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</si>
  <si>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</si>
  <si>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</si>
  <si>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</si>
  <si>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</si>
  <si>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</si>
  <si>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</si>
  <si>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</si>
  <si>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</si>
  <si>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</si>
  <si>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</si>
  <si>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</si>
  <si>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</si>
  <si>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</si>
  <si>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</si>
  <si>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</si>
  <si>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</si>
  <si>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</si>
  <si>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</si>
  <si>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</si>
  <si>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</si>
  <si>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</si>
  <si>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</si>
  <si>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</si>
  <si>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</si>
  <si>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</si>
  <si>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</si>
  <si>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</si>
  <si>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</si>
  <si>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</si>
  <si>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</si>
  <si>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</si>
  <si>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</si>
  <si>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</si>
  <si>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</si>
  <si>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</si>
  <si>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</si>
  <si>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</si>
  <si>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</si>
  <si>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</si>
  <si>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</si>
  <si>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</si>
  <si>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</si>
  <si>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</si>
  <si>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</si>
  <si>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</si>
  <si>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</si>
  <si>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</si>
  <si>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</si>
  <si>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</si>
  <si>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</si>
  <si>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</si>
  <si>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</si>
  <si>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</si>
  <si>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</si>
  <si>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</si>
  <si>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</si>
  <si>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</si>
  <si>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</si>
  <si>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</si>
  <si>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</si>
  <si>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</si>
  <si>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</si>
  <si>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</si>
  <si>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</si>
  <si>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</si>
  <si>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</si>
  <si>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</si>
  <si>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</si>
  <si>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</si>
  <si>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</si>
  <si>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</si>
  <si>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</si>
  <si>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</si>
  <si>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</si>
  <si>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</si>
  <si>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</si>
  <si>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</si>
  <si>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</si>
  <si>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</si>
  <si>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</si>
  <si>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</si>
  <si>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</si>
  <si>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</si>
  <si>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</si>
  <si>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</si>
  <si>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</si>
  <si>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</si>
  <si>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</si>
  <si>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</si>
  <si>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</si>
  <si>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</si>
  <si>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</si>
  <si>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</si>
  <si>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</si>
  <si>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</si>
  <si>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</si>
  <si>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</si>
  <si>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</si>
  <si>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</si>
  <si>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</si>
  <si>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</si>
  <si>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</si>
  <si>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</si>
  <si>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</si>
  <si>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</si>
  <si>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</si>
  <si>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</si>
  <si>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</si>
  <si>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</si>
  <si>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</si>
  <si>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</si>
  <si>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</si>
  <si>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</si>
  <si>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</si>
  <si>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</si>
  <si>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</si>
  <si>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</si>
  <si>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</si>
  <si>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</si>
  <si>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</si>
  <si>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</si>
  <si>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</si>
  <si>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</si>
  <si>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</si>
  <si>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</si>
  <si>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</si>
  <si>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</si>
  <si>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</si>
  <si>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</si>
  <si>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</si>
  <si>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</si>
  <si>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</si>
  <si>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</si>
  <si>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</si>
  <si>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</si>
  <si>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</si>
  <si>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</si>
  <si>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</si>
  <si>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</si>
  <si>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</si>
  <si>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</si>
  <si>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</si>
  <si>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</si>
  <si>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</si>
  <si>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</si>
  <si>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</si>
  <si>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</si>
  <si>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</si>
  <si>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</si>
  <si>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</si>
  <si>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</si>
  <si>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</si>
  <si>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</si>
  <si>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</si>
  <si>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</si>
  <si>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</si>
  <si>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</si>
  <si>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</si>
  <si>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</si>
  <si>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</si>
  <si>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</si>
  <si>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</si>
  <si>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</si>
  <si>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</si>
  <si>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</si>
  <si>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</si>
  <si>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</si>
  <si>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</si>
  <si>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</si>
  <si>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</si>
  <si>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</si>
  <si>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</si>
  <si>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</si>
  <si>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</si>
  <si>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</si>
  <si>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</si>
  <si>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</si>
  <si>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</si>
  <si>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</si>
  <si>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</si>
  <si>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</si>
  <si>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</si>
  <si>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</si>
  <si>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</si>
  <si>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</si>
  <si>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</si>
  <si>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</si>
  <si>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</si>
  <si>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</si>
  <si>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</si>
  <si>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</si>
  <si>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</si>
  <si>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</si>
  <si>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</si>
  <si>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</si>
  <si>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</si>
  <si>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</si>
  <si>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</si>
  <si>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</si>
  <si>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</si>
  <si>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</si>
  <si>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</si>
  <si>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</si>
  <si>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</si>
  <si>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</si>
  <si>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</si>
  <si>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</si>
  <si>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</si>
  <si>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</si>
  <si>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</si>
  <si>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</si>
  <si>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</si>
  <si>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</si>
  <si>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</si>
  <si>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</si>
  <si>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</si>
  <si>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</si>
  <si>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</si>
  <si>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</si>
  <si>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</si>
  <si>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</si>
  <si>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</si>
  <si>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</si>
  <si>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</si>
  <si>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</si>
  <si>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</si>
  <si>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</si>
  <si>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</si>
  <si>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</si>
  <si>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</si>
  <si>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</si>
  <si>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</si>
  <si>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</si>
  <si>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</si>
  <si>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</si>
  <si>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</si>
  <si>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</si>
  <si>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</si>
  <si>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</si>
  <si>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</si>
  <si>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</si>
  <si>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</si>
  <si>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</si>
  <si>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</si>
  <si>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</si>
  <si>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</si>
  <si>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</si>
  <si>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</si>
  <si>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</si>
  <si>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</si>
  <si>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</si>
  <si>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</si>
  <si>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</si>
  <si>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</si>
  <si>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</si>
  <si>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</si>
  <si>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</si>
  <si>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</si>
  <si>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</si>
  <si>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</si>
  <si>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</si>
  <si>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</si>
  <si>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</si>
  <si>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</si>
  <si>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</si>
  <si>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</si>
  <si>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</si>
  <si>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</si>
  <si>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</si>
  <si>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</si>
  <si>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</si>
  <si>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</si>
  <si>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</si>
  <si>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</si>
  <si>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</si>
  <si>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</si>
  <si>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</si>
  <si>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</si>
  <si>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</si>
  <si>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</si>
  <si>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</si>
  <si>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</si>
  <si>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</si>
  <si>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</si>
  <si>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</si>
  <si>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</si>
  <si>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</si>
  <si>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</si>
  <si>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</si>
  <si>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</si>
  <si>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</si>
  <si>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</si>
  <si>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</si>
  <si>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</si>
  <si>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</si>
  <si>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</si>
  <si>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</si>
  <si>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</si>
  <si>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</si>
  <si>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</si>
  <si>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</si>
  <si>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</si>
  <si>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</si>
  <si>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</si>
  <si>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</si>
  <si>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</si>
  <si>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</si>
  <si>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</si>
  <si>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</si>
  <si>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</si>
  <si>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</si>
  <si>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</si>
  <si>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</si>
  <si>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</si>
  <si>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</si>
  <si>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</si>
  <si>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</si>
  <si>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</si>
  <si>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</si>
  <si>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</si>
  <si>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</si>
  <si>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</si>
  <si>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</si>
  <si>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</si>
  <si>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</si>
  <si>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</si>
  <si>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</si>
  <si>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</si>
  <si>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</si>
  <si>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</si>
  <si>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</si>
  <si>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</si>
  <si>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</si>
  <si>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</si>
  <si>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</si>
  <si>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</si>
  <si>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</si>
  <si>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</si>
  <si>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</si>
  <si>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</si>
  <si>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</si>
  <si>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</si>
  <si>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</si>
  <si>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</si>
  <si>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</si>
  <si>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</si>
  <si>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</si>
  <si>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</si>
  <si>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</si>
  <si>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</si>
  <si>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</si>
  <si>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</si>
  <si>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</si>
  <si>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</si>
  <si>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</si>
  <si>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</si>
  <si>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</si>
  <si>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</si>
  <si>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</si>
  <si>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</si>
  <si>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</si>
  <si>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</si>
  <si>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</si>
  <si>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</si>
  <si>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</si>
  <si>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</si>
  <si>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</si>
  <si>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</si>
  <si>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</si>
  <si>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</si>
  <si>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</si>
  <si>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</si>
  <si>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</si>
  <si>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</si>
  <si>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</si>
  <si>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</si>
  <si>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</si>
  <si>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</si>
  <si>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</si>
  <si>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</si>
  <si>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</si>
  <si>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</si>
  <si>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</si>
  <si>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</si>
  <si>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</si>
  <si>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</si>
  <si>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</si>
  <si>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</si>
  <si>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</si>
  <si>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</si>
  <si>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</si>
  <si>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</si>
  <si>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</si>
  <si>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</si>
  <si>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</si>
  <si>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</si>
  <si>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</si>
  <si>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</si>
  <si>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</si>
  <si>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</si>
  <si>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</si>
  <si>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</si>
  <si>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</si>
  <si>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</si>
  <si>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</si>
  <si>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</si>
  <si>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</si>
  <si>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</si>
  <si>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</si>
  <si>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</si>
  <si>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</si>
  <si>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</si>
  <si>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</si>
  <si>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</si>
  <si>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</si>
  <si>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</si>
  <si>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</si>
  <si>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</si>
  <si>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</si>
  <si>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</si>
  <si>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</si>
  <si>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</si>
  <si>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</si>
  <si>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</si>
  <si>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</si>
  <si>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</si>
  <si>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</si>
  <si>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</si>
  <si>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</si>
  <si>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</si>
  <si>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</si>
  <si>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</si>
  <si>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</si>
  <si>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</si>
  <si>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</si>
  <si>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</si>
  <si>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</si>
  <si>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</si>
  <si>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</si>
  <si>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</si>
  <si>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</si>
  <si>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</si>
  <si>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</si>
  <si>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</si>
  <si>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</si>
  <si>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</si>
  <si>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</si>
  <si>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</si>
  <si>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</si>
  <si>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</si>
  <si>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</si>
  <si>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</si>
  <si>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</si>
  <si>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</si>
  <si>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</si>
  <si>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</si>
  <si>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</si>
  <si>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</si>
  <si>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</si>
  <si>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</si>
  <si>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</si>
  <si>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</si>
  <si>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</si>
  <si>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</si>
  <si>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</si>
  <si>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</si>
  <si>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</si>
  <si>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</si>
  <si>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</si>
  <si>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</si>
  <si>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</si>
  <si>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</si>
  <si>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</si>
  <si>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</si>
  <si>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</si>
  <si>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</si>
  <si>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</si>
  <si>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</si>
  <si>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</si>
  <si>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</si>
  <si>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</si>
  <si>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</si>
  <si>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</si>
  <si>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</si>
  <si>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</si>
  <si>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</si>
  <si>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</si>
  <si>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</si>
  <si>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</si>
  <si>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</si>
  <si>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</si>
  <si>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</si>
  <si>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</si>
  <si>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</si>
  <si>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</si>
  <si>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</si>
  <si>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</si>
  <si>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</si>
  <si>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</si>
  <si>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</si>
  <si>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</si>
  <si>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</si>
  <si>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</si>
  <si>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</si>
  <si>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</si>
  <si>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</si>
  <si>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</si>
  <si>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</si>
  <si>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</si>
  <si>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</si>
  <si>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</si>
  <si>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</si>
  <si>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</si>
  <si>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</si>
  <si>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</si>
  <si>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</si>
  <si>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</si>
  <si>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</si>
  <si>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</si>
  <si>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</si>
  <si>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</si>
  <si>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</si>
  <si>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</si>
  <si>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</si>
  <si>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</si>
  <si>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</si>
  <si>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</si>
  <si>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</si>
  <si>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</si>
  <si>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</si>
  <si>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</si>
  <si>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</si>
  <si>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</si>
  <si>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</si>
  <si>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</si>
  <si>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</si>
  <si>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</si>
  <si>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</si>
  <si>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</si>
  <si>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</si>
  <si>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</si>
  <si>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</si>
  <si>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</si>
  <si>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</si>
  <si>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</si>
  <si>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</si>
  <si>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</si>
  <si>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</si>
  <si>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</si>
  <si>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</si>
  <si>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</si>
  <si>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</si>
  <si>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</si>
  <si>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</si>
  <si>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</si>
  <si>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</si>
  <si>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</si>
  <si>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</si>
  <si>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</si>
  <si>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</si>
  <si>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</si>
  <si>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</si>
  <si>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</si>
  <si>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</si>
  <si>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</si>
  <si>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</si>
  <si>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</si>
  <si>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</si>
  <si>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</si>
  <si>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</si>
  <si>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</si>
  <si>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</si>
  <si>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</si>
  <si>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</si>
  <si>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</si>
  <si>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</si>
  <si>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</si>
  <si>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</si>
  <si>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</si>
  <si>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</si>
  <si>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</si>
  <si>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</si>
  <si>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</si>
  <si>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</si>
  <si>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</si>
  <si>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</si>
  <si>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</si>
  <si>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</si>
  <si>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</si>
  <si>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</si>
  <si>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</si>
  <si>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</si>
  <si>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</si>
  <si>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</si>
  <si>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</si>
  <si>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</si>
  <si>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</si>
  <si>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</si>
  <si>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</si>
  <si>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</si>
  <si>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</si>
  <si>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</si>
  <si>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</si>
  <si>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</si>
  <si>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</si>
  <si>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</si>
  <si>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</si>
  <si>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</si>
  <si>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</si>
  <si>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</si>
  <si>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</si>
  <si>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</si>
  <si>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</si>
  <si>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</si>
  <si>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</si>
  <si>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</si>
  <si>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</si>
  <si>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</si>
  <si>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</si>
  <si>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</si>
  <si>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</si>
  <si>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</si>
  <si>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</si>
  <si>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</si>
  <si>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</si>
  <si>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</si>
  <si>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</si>
  <si>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</si>
  <si>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</si>
  <si>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</si>
  <si>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</si>
  <si>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</si>
  <si>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</si>
  <si>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</si>
  <si>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</si>
  <si>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</si>
  <si>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</si>
  <si>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</si>
  <si>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</si>
  <si>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</si>
  <si>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</si>
  <si>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</si>
  <si>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</si>
  <si>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</si>
  <si>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</si>
  <si>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</si>
  <si>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</si>
  <si>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</si>
  <si>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</si>
  <si>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</si>
  <si>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</si>
  <si>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</si>
  <si>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</si>
  <si>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</si>
  <si>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</si>
  <si>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</si>
  <si>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</si>
  <si>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</si>
  <si>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</si>
  <si>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</si>
  <si>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</si>
  <si>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</si>
  <si>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</si>
  <si>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</si>
  <si>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</si>
  <si>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</si>
  <si>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</si>
  <si>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</si>
  <si>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</si>
  <si>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</si>
  <si>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</si>
  <si>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</si>
  <si>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</si>
  <si>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</si>
  <si>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</si>
  <si>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</si>
  <si>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</si>
  <si>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</si>
  <si>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</si>
  <si>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</si>
  <si>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</si>
  <si>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</si>
  <si>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</si>
  <si>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</si>
  <si>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</si>
  <si>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</si>
  <si>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</si>
  <si>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</si>
  <si>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</si>
  <si>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</si>
  <si>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</si>
  <si>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</si>
  <si>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</si>
  <si>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</si>
  <si>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</si>
  <si>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</si>
  <si>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</si>
  <si>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</si>
  <si>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</si>
  <si>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</si>
  <si>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</si>
  <si>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</si>
  <si>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</si>
  <si>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</si>
  <si>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</si>
  <si>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</si>
  <si>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</si>
  <si>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</si>
  <si>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</si>
  <si>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</si>
  <si>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</si>
  <si>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</si>
  <si>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</si>
  <si>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</si>
  <si>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</si>
  <si>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</si>
  <si>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</si>
  <si>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</si>
  <si>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</si>
  <si>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</si>
  <si>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</si>
  <si>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</si>
  <si>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</si>
  <si>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</si>
  <si>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</si>
  <si>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</si>
  <si>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</si>
  <si>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</si>
  <si>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</si>
  <si>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</si>
  <si>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</si>
  <si>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</si>
  <si>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</si>
  <si>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</si>
  <si>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</si>
  <si>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</si>
  <si>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</si>
  <si>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</si>
  <si>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</si>
  <si>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</si>
  <si>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</si>
  <si>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</si>
  <si>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</si>
  <si>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</si>
  <si>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</si>
  <si>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</si>
  <si>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</si>
  <si>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</si>
  <si>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</si>
  <si>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</si>
  <si>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</si>
  <si>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</si>
  <si>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</si>
  <si>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</si>
  <si>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</si>
  <si>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</si>
  <si>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</si>
  <si>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</si>
  <si>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</si>
  <si>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</si>
  <si>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</si>
  <si>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</si>
  <si>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</si>
  <si>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</si>
  <si>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</si>
  <si>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</si>
  <si>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</si>
  <si>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</si>
  <si>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</si>
  <si>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</si>
  <si>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</si>
  <si>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</si>
  <si>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</si>
  <si>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</si>
  <si>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</si>
  <si>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</si>
  <si>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</si>
  <si>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</si>
  <si>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</si>
  <si>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</si>
  <si>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</si>
  <si>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</si>
  <si>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</si>
  <si>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</si>
  <si>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</si>
  <si>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</si>
  <si>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</si>
  <si>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</si>
  <si>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</si>
  <si>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</si>
  <si>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</si>
  <si>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</si>
  <si>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</si>
  <si>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</si>
  <si>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</si>
  <si>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</si>
  <si>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</si>
  <si>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</si>
  <si>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</si>
  <si>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</si>
  <si>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</si>
  <si>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</si>
  <si>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</si>
  <si>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</si>
  <si>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</si>
  <si>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</si>
  <si>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</si>
  <si>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</si>
  <si>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</si>
  <si>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</si>
  <si>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</si>
  <si>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</si>
  <si>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</si>
  <si>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</si>
  <si>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</si>
  <si>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</si>
  <si>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</si>
  <si>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</si>
  <si>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</si>
  <si>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</si>
  <si>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</si>
  <si>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</si>
  <si>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</si>
  <si>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</si>
  <si>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</si>
  <si>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</si>
  <si>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</si>
  <si>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</si>
  <si>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</si>
  <si>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</si>
  <si>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</si>
  <si>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</si>
  <si>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</si>
  <si>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</si>
  <si>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</si>
  <si>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</si>
  <si>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</si>
  <si>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</si>
  <si>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</si>
  <si>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</si>
  <si>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</si>
  <si>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</si>
  <si>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</si>
  <si>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</si>
  <si>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</si>
  <si>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</si>
  <si>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</si>
  <si>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</si>
  <si>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</si>
  <si>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</si>
  <si>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</si>
  <si>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</si>
  <si>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</si>
  <si>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</si>
  <si>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</si>
  <si>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</si>
  <si>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</si>
  <si>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</si>
  <si>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</si>
  <si>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</si>
  <si>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</si>
  <si>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</si>
  <si>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</si>
  <si>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</si>
  <si>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</si>
  <si>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</si>
  <si>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</si>
  <si>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</si>
  <si>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</si>
  <si>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</si>
  <si>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</si>
  <si>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</si>
  <si>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</si>
  <si>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</si>
  <si>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</si>
  <si>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</si>
  <si>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</si>
  <si>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</si>
  <si>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</si>
  <si>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</si>
  <si>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</si>
  <si>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</si>
  <si>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</si>
  <si>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</si>
  <si>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</si>
  <si>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</si>
  <si>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</si>
  <si>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</si>
  <si>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</si>
  <si>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</si>
  <si>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</si>
  <si>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</si>
  <si>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</si>
  <si>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</si>
  <si>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</si>
  <si>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</si>
  <si>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</si>
  <si>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</si>
  <si>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</si>
  <si>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</si>
  <si>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</si>
  <si>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</si>
  <si>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</si>
  <si>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</si>
  <si>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</si>
  <si>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</si>
  <si>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</si>
  <si>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</si>
  <si>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</si>
  <si>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</si>
  <si>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</si>
  <si>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</si>
  <si>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</si>
  <si>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</si>
  <si>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</si>
  <si>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</si>
  <si>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</si>
  <si>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</si>
  <si>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</si>
  <si>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</si>
  <si>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</si>
  <si>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</si>
  <si>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</si>
  <si>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</si>
  <si>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</si>
  <si>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</si>
  <si>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</si>
  <si>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</si>
  <si>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</si>
  <si>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</si>
  <si>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</si>
  <si>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</si>
  <si>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</si>
  <si>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</si>
  <si>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</si>
  <si>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</si>
  <si>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</si>
  <si>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</si>
  <si>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</si>
  <si>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</si>
  <si>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</si>
  <si>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</si>
  <si>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</si>
  <si>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</si>
  <si>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</si>
  <si>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</si>
  <si>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</si>
  <si>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</si>
  <si>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</si>
  <si>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</si>
  <si>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</si>
  <si>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</si>
  <si>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</si>
  <si>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</si>
  <si>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</si>
  <si>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</si>
  <si>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</si>
  <si>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</si>
  <si>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</si>
  <si>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</si>
  <si>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</si>
  <si>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</si>
  <si>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</si>
  <si>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</si>
  <si>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</si>
  <si>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</si>
  <si>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</si>
  <si>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</si>
  <si>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</si>
  <si>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</si>
  <si>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</si>
  <si>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</si>
  <si>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</si>
  <si>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</si>
  <si>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</si>
  <si>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</si>
  <si>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</si>
  <si>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</si>
  <si>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</si>
  <si>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</si>
  <si>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</si>
  <si>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</si>
  <si>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</si>
  <si>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</si>
  <si>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</si>
  <si>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</si>
  <si>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</si>
  <si>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</si>
  <si>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</si>
  <si>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</si>
  <si>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</si>
  <si>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</si>
  <si>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</si>
  <si>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</si>
  <si>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</si>
  <si>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</si>
  <si>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</si>
  <si>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</si>
  <si>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</si>
  <si>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</si>
  <si>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</si>
  <si>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</si>
  <si>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</si>
  <si>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</si>
  <si>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</si>
  <si>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</si>
  <si>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</si>
  <si>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</si>
  <si>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</si>
  <si>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</si>
  <si>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</si>
  <si>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</si>
  <si>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</si>
  <si>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</si>
  <si>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</si>
  <si>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</si>
  <si>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</si>
  <si>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</si>
  <si>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</si>
  <si>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</si>
  <si>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</si>
  <si>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</si>
  <si>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</si>
  <si>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</si>
  <si>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</si>
  <si>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</si>
  <si>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</si>
  <si>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</si>
  <si>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</si>
  <si>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</si>
  <si>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</si>
  <si>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</si>
  <si>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</si>
  <si>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</si>
  <si>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</si>
  <si>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</si>
  <si>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</si>
  <si>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</si>
  <si>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</si>
  <si>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</si>
  <si>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</si>
  <si>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</si>
  <si>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</si>
  <si>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</si>
  <si>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</si>
  <si>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</si>
  <si>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</si>
  <si>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</si>
  <si>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</si>
  <si>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</si>
  <si>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</si>
  <si>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</si>
  <si>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</si>
  <si>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</si>
  <si>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</si>
  <si>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</si>
  <si>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</si>
  <si>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</si>
  <si>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</si>
  <si>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</si>
  <si>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</si>
  <si>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</si>
  <si>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</si>
  <si>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</si>
  <si>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</si>
  <si>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</si>
  <si>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</si>
  <si>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</si>
  <si>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</si>
  <si>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</si>
  <si>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</si>
  <si>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</si>
  <si>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</si>
  <si>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</si>
  <si>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</si>
  <si>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</si>
  <si>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</si>
  <si>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</si>
  <si>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</si>
  <si>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</si>
  <si>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</si>
  <si>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</si>
  <si>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</si>
  <si>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</si>
  <si>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</si>
  <si>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</si>
  <si>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</si>
  <si>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</si>
  <si>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</si>
  <si>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</si>
  <si>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</si>
  <si>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</si>
  <si>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</si>
  <si>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</si>
  <si>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</si>
  <si>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</si>
  <si>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</si>
  <si>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</si>
  <si>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</si>
  <si>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</si>
  <si>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</si>
  <si>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</si>
  <si>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</si>
  <si>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</si>
  <si>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</si>
  <si>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</si>
  <si>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</si>
  <si>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</si>
  <si>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</si>
  <si>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</si>
  <si>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</si>
  <si>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</si>
  <si>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</si>
  <si>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</si>
  <si>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</si>
  <si>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</si>
  <si>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</si>
  <si>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</si>
  <si>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</si>
  <si>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</si>
  <si>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</si>
  <si>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</si>
  <si>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</si>
  <si>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</si>
  <si>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</si>
  <si>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</si>
  <si>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</si>
  <si>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</si>
  <si>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</si>
  <si>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</si>
  <si>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</si>
  <si>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</si>
  <si>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</si>
  <si>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</si>
  <si>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</si>
  <si>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</si>
  <si>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</si>
  <si>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</si>
  <si>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</si>
  <si>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</si>
  <si>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</si>
  <si>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</si>
  <si>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</si>
  <si>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</si>
  <si>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</si>
  <si>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</si>
  <si>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</si>
  <si>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</si>
  <si>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</si>
  <si>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</si>
  <si>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</si>
  <si>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</si>
  <si>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</si>
  <si>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</si>
  <si>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</si>
  <si>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</si>
  <si>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</si>
  <si>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</si>
  <si>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</si>
  <si>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</si>
  <si>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</si>
  <si>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</si>
  <si>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</si>
  <si>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</si>
  <si>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</si>
  <si>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</si>
  <si>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</si>
  <si>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</si>
  <si>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</si>
  <si>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</si>
  <si>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</si>
  <si>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</si>
  <si>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</si>
  <si>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</si>
  <si>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</si>
  <si>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</si>
  <si>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</si>
  <si>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</si>
  <si>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</si>
  <si>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</si>
  <si>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</si>
  <si>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</si>
  <si>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</si>
  <si>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</si>
  <si>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</si>
  <si>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</si>
  <si>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</si>
  <si>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</si>
  <si>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</si>
  <si>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</si>
  <si>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</si>
  <si>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</si>
  <si>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</si>
  <si>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</si>
  <si>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</si>
  <si>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</si>
  <si>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</si>
  <si>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</si>
  <si>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</si>
  <si>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</si>
  <si>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</si>
  <si>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</si>
  <si>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</si>
  <si>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</si>
  <si>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</si>
  <si>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</si>
  <si>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</si>
  <si>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</si>
  <si>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</si>
  <si>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</si>
  <si>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</si>
  <si>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</si>
  <si>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</si>
  <si>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</si>
  <si>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</si>
  <si>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</si>
  <si>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</si>
  <si>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</si>
  <si>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</si>
  <si>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</si>
  <si>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</si>
  <si>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</si>
  <si>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</si>
  <si>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</si>
  <si>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</si>
  <si>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</si>
  <si>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</si>
  <si>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</si>
  <si>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</si>
  <si>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</si>
  <si>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</si>
  <si>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</si>
  <si>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</si>
  <si>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</si>
  <si>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</si>
  <si>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</si>
  <si>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</si>
  <si>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</si>
  <si>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</si>
  <si>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</si>
  <si>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</si>
  <si>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</si>
  <si>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</si>
  <si>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</si>
  <si>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</si>
  <si>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</si>
  <si>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</si>
  <si>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</si>
  <si>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</si>
  <si>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</si>
  <si>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</si>
  <si>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</si>
  <si>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</si>
  <si>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</si>
  <si>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</si>
  <si>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</si>
  <si>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</si>
  <si>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</si>
  <si>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PCM-20251130-00001588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</si>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</sst>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329.03079189814889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45991.979217824075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45991.979217824075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45991.979217824075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45991.979217824075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45991.979217824075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45991.979217824075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45991.979217824075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45991.979217824075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45991.979217824075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45991.979217824075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45991.979217824075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45991.979217824075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45991.979217824075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45991.979217824075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45991.979217824075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45991.979217824075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45991.979217824075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45991.979217824075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45991.979217824075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45991.979217824075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45991.979217824075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45991.979217824075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45991.979217824075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45991.979217824075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45991.979217824075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45991.979217824075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45991.979217824075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45991.979217824075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45991.979217824075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45991.979217824075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45991.979217824075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45991.979217824075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45991.979217824075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45991.979217824075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45991.979217824075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45991.979217824075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45991.979217824075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45991.979217824075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45991.979217824075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45991.979217824075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45991.979217824075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45991.979217824075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45991.979217824075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45991.979217824075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45991.979217824075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45991.979217824075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45991.979217824075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45991.979217824075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45991.979217824075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45991.979217824075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45991.979217824075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45991.979217824075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45991.979217824075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45991.979217824075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45991.979217824075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45991.979217824075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45991.979217824075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45991.979217824075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45991.979217824075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45991.979217824075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45991.979217824075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45991.979217824075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45991.979217824075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45991.979217824075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45991.979217824075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45991.979217824075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45991.979217824075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45991.979217824075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45991.979217824075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45991.979217824075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45991.979217824075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45991.979217824075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45991.979217824075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45991.979217824075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45991.979217824075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45991.979217824075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45991.979217824075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45991.979217824075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45991.979217824075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45991.979217824075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45991.979217824075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45991.979217824075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45991.979217824075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45991.979217824075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45991.979217824075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45991.979217824075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45991.979217824075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45991.979217824075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45991.979217824075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45991.979217824075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45991.979217824075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45991.979217824075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45991.979217824075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45991.979217824075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45991.979217824075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45991.979217824075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45991.979217824075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45991.979217824075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45991.979217824075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45991.979217824075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45991.979217824075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45991.979217824075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45991.979217824075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45991.979217824075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45991.979217824075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45991.979217824075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45991.979217824075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45991.979217824075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45991.979217824075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45991.979217824075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45991.979217824075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45991.979217824075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45991.979217824075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45991.979217824075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45991.979217824075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45991.979217824075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45991.979217824075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45991.979217824075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45991.979217824075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45991.979217824075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45991.979217824075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45991.979217824075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45991.979217824075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45991.979217824075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45991.979217824075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45991.979217824075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45991.979217824075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45991.979217824075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45991.979217824075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45991.979217824075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45991.979217824075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45991.979217824075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45991.979217824075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45991.979217824075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45991.979217824075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45991.979217824075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45991.979217824075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45991.979217824075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45991.979217824075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45991.979217824075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45991.979217824075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45991.979217824075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45991.979217824075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45991.979217824075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45991.979217824075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45991.979217824075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45991.979217824075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45991.979217824075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45991.979217824075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45991.979217824075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45991.979217824075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45991.979217824075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45991.979217824075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45991.979217824075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45991.979217824075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45991.979217824075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45991.979217824075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45991.979217824075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45991.979217824075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45991.979217824075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45991.979217824075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45991.979217824075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45991.979217824075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45991.979217824075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45991.979217824075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45991.979217824075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45991.979217824075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45991.979217824075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45991.979217824075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45991.979217824075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45991.979217824075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45991.979217824075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45991.979217824075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45991.979217824075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45991.979217824075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45991.979217824075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45991.979217824075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45991.979217824075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45991.979217824075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45991.979217824075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45991.979217824075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45991.979217824075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45991.979217824075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45991.979217824075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45991.979217824075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45991.979217824075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45991.979217824075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45991.979217824075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45991.979217824075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45991.979217824075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45991.979217824075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45991.979217824075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45991.979217824075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45991.979217824075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45991.979217824075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45991.979217824075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45991.979217824075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45991.979217824075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45991.979217824075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45991.979217824075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45991.979217824075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45991.979217824075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45991.979217824075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45991.979217824075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45991.979217824075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45991.979217824075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45991.979217824075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45991.979217824075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45991.979217824075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45991.979217824075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45991.979217824075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45991.979217824075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45991.979217824075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45991.979217824075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45991.979217824075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45991.979217824075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45991.979217824075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45991.979217824075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45991.979217824075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45991.979217824075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45991.979217824075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45991.979217824075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45991.979217824075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45991.979217824075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45991.979217824075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45991.979217824075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166.97937986111356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7.5917988425935619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45991.979217824075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45991.979217824075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45991.979217824075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45991.979217824075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45991.979217824075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45991.979217824075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45991.979217824075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45991.979217824075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45991.979217824075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45991.979217824075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45991.979217824075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45991.979217824075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45991.979217824075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45991.979217824075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45991.979217824075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45991.979217824075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45991.979217824075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45991.979217824075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45991.979217824075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45991.979217824075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45991.979217824075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45991.979217824075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45991.979217824075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45991.979217824075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45991.979217824075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45991.979217824075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45991.979217824075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45991.979217824075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45991.979217824075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45991.979217824075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45991.979217824075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45991.979217824075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45991.979217824075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45991.979217824075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45991.979217824075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45991.979217824075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45991.979217824075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45991.979217824075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45991.979217824075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45991.979217824075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45991.979217824075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45991.979217824075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45991.979217824075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45991.979217824075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45991.979217824075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45991.979217824075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45991.979217824075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45991.979217824075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45991.979217824075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45991.979217824075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45991.979217824075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45991.979217824075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45991.979217824075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45991.979217824075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45991.979217824075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45991.979217824075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45991.979217824075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45991.979217824075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45991.979217824075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45991.979217824075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45991.979217824075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45991.979217824075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45991.979217824075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45991.979217824075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45991.979217824075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45991.979217824075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45991.979217824075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45991.979217824075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45991.979217824075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45991.979217824075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45991.979217824075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45991.979217824075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45991.979217824075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45991.979217824075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45991.979217824075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45991.979217824075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45991.979217824075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45991.979217824075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45991.979217824075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45991.979217824075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45991.979217824075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45991.979217824075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45991.979217824075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45991.979217824075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45991.979217824075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45991.979217824075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45991.979217824075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45991.979217824075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45991.979217824075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45991.979217824075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45991.979217824075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45991.979217824075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45991.979217824075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45991.979217824075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45991.979217824075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45991.979217824075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45991.979217824075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45991.979217824075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45991.979217824075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45991.979217824075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45991.979217824075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45991.979217824075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45991.979217824075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45991.979217824075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45991.979217824075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45991.979217824075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45991.979217824075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45991.979217824075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45991.979217824075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45991.979217824075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45991.979217824075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45991.979217824075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45991.979217824075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45991.979217824075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45991.979217824075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45991.979217824075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45991.979217824075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45991.979217824075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45991.979217824075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45991.979217824075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45991.979217824075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45991.979217824075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45991.979217824075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45991.979217824075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45991.979217824075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45991.979217824075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45991.979217824075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45991.979217824075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45991.979217824075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45991.979217824075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45991.979217824075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45991.979217824075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45991.979217824075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45991.979217824075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45991.979217824075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45991.979217824075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45991.979217824075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45991.979217824075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45991.979217824075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45991.979217824075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45991.979217824075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45991.979217824075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45991.979217824075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45991.979217824075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45991.979217824075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45991.979217824075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45991.979217824075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45991.979217824075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45991.979217824075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45991.979217824075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45991.979217824075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45991.979217824075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45991.979217824075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45991.979217824075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45991.979217824075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45991.979217824075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45991.979217824075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45991.979217824075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45991.979217824075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45991.979217824075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45991.979217824075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45991.979217824075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45991.979217824075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45991.979217824075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45991.979217824075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45991.979217824075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45991.979217824075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45991.979217824075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45991.979217824075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45991.979217824075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45991.979217824075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45991.979217824075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45991.979217824075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45991.979217824075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45991.979217824075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45991.979217824075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45991.979217824075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45991.979217824075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45991.979217824075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45991.979217824075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45991.979217824075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45991.979217824075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45991.979217824075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45991.979217824075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45991.979217824075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45991.979217824075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45991.979217824075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45991.979217824075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45991.979217824075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45991.979217824075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45991.979217824075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45991.979217824075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45991.979217824075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45991.979217824075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45991.979217824075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45991.979217824075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45991.979217824075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45991.979217824075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45991.979217824075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45991.979217824075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45991.979217824075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45991.979217824075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45991.979217824075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45991.979217824075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45991.979217824075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45991.979217824075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45991.979217824075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45991.979217824075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45991.979217824075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45991.979217824075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45991.979217824075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45991.979217824075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45991.979217824075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45991.979217824075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45991.979217824075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45991.979217824075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45991.979217824075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45991.979217824075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45991.979217824075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45991.979217824075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45991.979217824075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45991.979217824075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45991.979217824075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45991.979217824075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45991.979217824075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45991.979217824075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45991.979217824075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45991.979217824075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45991.979217824075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45991.979217824075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45991.979217824075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45991.979217824075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45991.979217824075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45991.979217824075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45991.979217824075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45991.979217824075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45991.979217824075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45991.979217824075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45991.979217824075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45991.979217824075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45991.979217824075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45991.979217824075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45991.979217824075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45991.979217824075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45991.979217824075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45991.979217824075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45991.979217824075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45991.979217824075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45991.979217824075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45991.979217824075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45991.979217824075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45991.979217824075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45991.979217824075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45991.979217824075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45991.979217824075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45991.979217824075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45991.979217824075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45991.979217824075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45991.979217824075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45991.979217824075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45991.979217824075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45991.979217824075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45991.979217824075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45991.979217824075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45991.979217824075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45991.979217824075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45991.979217824075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45991.979217824075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45991.979217824075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45991.979217824075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45991.979217824075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45991.979217824075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45991.979217824075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45991.979217824075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45991.979217824075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45991.979217824075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45991.979217824075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45991.979217824075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45991.979217824075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45991.979217824075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45991.979217824075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45991.979217824075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45991.979217824075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45991.979217824075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45991.979217824075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45991.979217824075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45991.979217824075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45991.979217824075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45991.979217824075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45991.979217824075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45991.979217824075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45991.979217824075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45991.979217824075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45991.979217824075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45991.979217824075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45991.979217824075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45991.979217824075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45991.979217824075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45991.979217824075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45991.979217824075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45991.979217824075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45991.979217824075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45991.979217824075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45991.979217824075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45991.979217824075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45991.979217824075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45991.979217824075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45991.979217824075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45991.979217824075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45991.979217824075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45991.979217824075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45991.979217824075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45991.979217824075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45991.979217824075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45991.979217824075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45991.979217824075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45991.979217824075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45991.979217824075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45991.979217824075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45991.979217824075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45991.979217824075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45991.979217824075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45991.979217824075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45991.979217824075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45991.979217824075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45991.979217824075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45991.979217824075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45991.979217824075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45991.979217824075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45991.979217824075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45991.979217824075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45991.979217824075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45991.979217824075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45991.979217824075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45991.979217824075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45991.979217824075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45991.979217824075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45991.979217824075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45991.979217824075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45991.979217824075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45991.979217824075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45991.979217824075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45991.979217824075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45991.979217824075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45991.979217824075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45991.979217824075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45991.979217824075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45991.979217824075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45991.979217824075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45991.979217824075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45991.979217824075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45991.979217824075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45991.979217824075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45991.979217824075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45991.979217824075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45991.979217824075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45991.979217824075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45991.979217824075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45991.979217824075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45991.979217824075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45991.979217824075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45991.979217824075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45991.979217824075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45991.979217824075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45991.979217824075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45991.979217824075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45991.979217824075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45991.979217824075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45991.979217824075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45991.979217824075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45991.979217824075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45991.979217824075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45991.979217824075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45991.979217824075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45991.979217824075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45991.979217824075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45991.979217824075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45991.979217824075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45991.979217824075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45991.979217824075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45991.979217824075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45991.979217824075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45991.979217824075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45991.979217824075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45991.979217824075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45991.979217824075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45991.979217824075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45991.979217824075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45991.979217824075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45991.979217824075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45991.979217824075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45991.979217824075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45991.979217824075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45991.979217824075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45991.979217824075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45991.979217824075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45991.979217824075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45991.979217824075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45991.979217824075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45991.979217824075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45991.979217824075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45991.979217824075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45991.979217824075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45991.979217824075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45991.979217824075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45991.979217824075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45991.979217824075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45991.979217824075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45991.979217824075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45991.979217824075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45991.979217824075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45991.979217824075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45991.979217824075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45991.979217824075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45991.979217824075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45991.979217824075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45991.979217824075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45991.979217824075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45991.979217824075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45991.979217824075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45991.979217824075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45991.979217824075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45991.979217824075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45991.979217824075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45991.979217824075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45991.979217824075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45991.979217824075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45991.979217824075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45991.979217824075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45991.979217824075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45991.979217824075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45991.979217824075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45991.979217824075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45991.979217824075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45991.979217824075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45991.979217824075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45991.979217824075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45991.979217824075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45991.979217824075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45991.979217824075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45991.979217824075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45991.979217824075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45991.979217824075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45991.979217824075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45991.979217824075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45991.979217824075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45991.979217824075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45991.979217824075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45991.979217824075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45991.979217824075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45991.979217824075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45991.979217824075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45991.979217824075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45991.979217824075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45991.979217824075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45991.979217824075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45991.979217824075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45991.979217824075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45991.979217824075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45991.979217824075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45991.979217824075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45991.979217824075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45991.979217824075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45991.979217824075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45991.979217824075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45991.979217824075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45991.979217824075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45991.979217824075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45991.979217824075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45991.979217824075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45991.979217824075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45991.979217824075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45991.979217824075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45991.979217824075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45991.979217824075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45991.979217824075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45991.979217824075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45991.979217824075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45991.979217824075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45991.979217824075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45991.979217824075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45991.979217824075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45991.979217824075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45991.979217824075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45991.979217824075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45991.979217824075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45991.979217824075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45991.979217824075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45991.979217824075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45991.979217824075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45991.979217824075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45991.979217824075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45991.979217824075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45991.979217824075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45991.979217824075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45991.979217824075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45991.979217824075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45991.979217824075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45991.979217824075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45991.979217824075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45991.979217824075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45991.979217824075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45991.979217824075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45991.979217824075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45991.979217824075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45991.979217824075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45991.979217824075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45991.979217824075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45991.979217824075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45991.979217824075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45991.979217824075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45991.979217824075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45991.979217824075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45991.979217824075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45991.979217824075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45991.979217824075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45991.979217824075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45991.979217824075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45991.979217824075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45991.979217824075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45991.979217824075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45991.979217824075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45991.979217824075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45991.979217824075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45991.979217824075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45991.979217824075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45991.979217824075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45991.979217824075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45991.979217824075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45991.979217824075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45991.979217824075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45991.979217824075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45991.979217824075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45991.979217824075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45991.979217824075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45991.979217824075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45991.979217824075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45991.979217824075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45991.979217824075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45991.979217824075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45991.979217824075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45991.979217824075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45991.979217824075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45991.979217824075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45991.979217824075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45991.979217824075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45991.979217824075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45991.979217824075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45991.979217824075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45991.979217824075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45991.979217824075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45991.979217824075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45991.979217824075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45991.979217824075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45991.979217824075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45991.979217824075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45991.979217824075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45991.979217824075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45991.979217824075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45991.979217824075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45991.979217824075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45991.979217824075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45991.979217824075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45991.979217824075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45991.979217824075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45991.979217824075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45991.979217824075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45991.979217824075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45991.979217824075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45991.979217824075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45991.979217824075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45991.979217824075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45991.979217824075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45991.979217824075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45991.979217824075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45991.979217824075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45991.979217824075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45991.979217824075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45991.979217824075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45991.979217824075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45991.979217824075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45991.979217824075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45991.979217824075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45991.979217824075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45991.979217824075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45991.979217824075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45991.979217824075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45991.979217824075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45991.979217824075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45991.979217824075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45991.979217824075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45991.979217824075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45991.979217824075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45991.979217824075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45991.979217824075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45991.979217824075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45991.979217824075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45991.979217824075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45991.979217824075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45991.979217824075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45991.979217824075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45991.979217824075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45991.979217824075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45991.979217824075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45991.979217824075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45991.979217824075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45991.979217824075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45991.979217824075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45991.979217824075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45991.979217824075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45991.979217824075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45991.979217824075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45991.979217824075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45991.979217824075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45991.979217824075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45991.979217824075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45991.979217824075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45991.979217824075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45991.979217824075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45991.979217824075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45991.979217824075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45991.979217824075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45991.979217824075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45991.979217824075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45991.979217824075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45991.979217824075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45991.979217824075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45991.979217824075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45991.979217824075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45991.979217824075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45991.979217824075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45991.979217824075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45991.979217824075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45991.979217824075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45991.979217824075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45991.979217824075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45991.979217824075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45991.979217824075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45991.979217824075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45991.979217824075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45991.979217824075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45991.979217824075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45991.979217824075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45991.979217824075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45991.979217824075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45991.979217824075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45991.979217824075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45991.979217824075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45991.979217824075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45991.979217824075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45991.979217824075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45991.979217824075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45991.979217824075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45991.979217824075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45991.979217824075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45991.979217824075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45991.979217824075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45991.979217824075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45991.979217824075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45991.979217824075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45991.979217824075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45991.979217824075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45991.979217824075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45991.979217824075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45991.979217824075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45991.979217824075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45991.979217824075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45991.979217824075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45991.979217824075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45991.979217824075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45991.979217824075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45991.979217824075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45991.979217824075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45991.979217824075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45991.979217824075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45991.979217824075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45991.979217824075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45991.979217824075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45991.979217824075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45991.979217824075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45991.979217824075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45991.979217824075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45991.979217824075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45991.979217824075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45991.979217824075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45991.979217824075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45991.979217824075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45991.979217824075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45991.979217824075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45991.979217824075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45991.979217824075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45991.979217824075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45991.979217824075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45991.979217824075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45991.979217824075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45991.979217824075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45991.979217824075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45991.979217824075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45991.979217824075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45991.979217824075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45991.979217824075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45991.979217824075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45991.979217824075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45991.979217824075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45991.979217824075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45991.979217824075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45991.979217824075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45991.979217824075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45991.979217824075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45991.979217824075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45991.979217824075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45991.979217824075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45991.979217824075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45991.979217824075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45991.979217824075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45991.979217824075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45991.979217824075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45991.979217824075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45991.979217824075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45991.979217824075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45991.979217824075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45991.979217824075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45991.979217824075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45991.979217824075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45991.979217824075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45991.979217824075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45991.979217824075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45991.979217824075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45991.979217824075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45991.979217824075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45991.979217824075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45991.979217824075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45991.979217824075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45991.979217824075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45991.979217824075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45991.979217824075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45991.979217824075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45991.979217824075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45991.979217824075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45991.979217824075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45991.979217824075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45991.979217824075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45991.979217824075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45991.979217824075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45991.979217824075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45991.979217824075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45991.979217824075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45991.979217824075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45991.979217824075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45991.979217824075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45991.979217824075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45991.979217824075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45991.979217824075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45991.979217824075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45991.979217824075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45991.979217824075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45991.979217824075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45991.979217824075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45991.979217824075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45991.979217824075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45991.979217824075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45991.979217824075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45991.979217824075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45991.979217824075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45991.979217824075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45991.979217824075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45991.979217824075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45991.979217824075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45991.979217824075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45991.979217824075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45991.979217824075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45991.979217824075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45991.979217824075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45991.979217824075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45991.979217824075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45991.979217824075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45991.979217824075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45991.979217824075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45991.979217824075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45991.979217824075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45991.979217824075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45991.979217824075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45991.979217824075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45991.979217824075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45991.979217824075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45991.979217824075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45991.979217824075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45991.979217824075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45991.979217824075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45991.979217824075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45991.979217824075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45991.979217824075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45991.979217824075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45991.979217824075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45991.979217824075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45991.979217824075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45991.979217824075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45991.979217824075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45991.979217824075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45991.979217824075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45991.979217824075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45991.979217824075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45991.979217824075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45991.979217824075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45991.979217824075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45991.979217824075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45991.979217824075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45991.979217824075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45991.979217824075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45991.979217824075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45991.979217824075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45991.979217824075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45991.979217824075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45991.979217824075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45991.979217824075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45991.979217824075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45991.979217824075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45991.979217824075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45991.979217824075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45991.979217824075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45991.979217824075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45991.979217824075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45991.979217824075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45991.979217824075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45991.979217824075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45991.979217824075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45991.979217824075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45991.979217824075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45991.979217824075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45991.979217824075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45991.979217824075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45991.979217824075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45991.979217824075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45991.979217824075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45991.979217824075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45991.979217824075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45991.979217824075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45991.979217824075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45991.979217824075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45991.979217824075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45991.979217824075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45991.979217824075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45991.979217824075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45991.979217824075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45991.979217824075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45991.979217824075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45991.979217824075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45991.979217824075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45991.979217824075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45991.979217824075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45991.979217824075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45991.979217824075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45991.979217824075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45991.979217824075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45991.979217824075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45991.979217824075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45991.979217824075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45991.979217824075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45991.979217824075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45991.979217824075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45991.979217824075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45991.979217824075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45991.979217824075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45991.979217824075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45991.979217824075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45991.979217824075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45991.979217824075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45991.979217824075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45991.979217824075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45991.979217824075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45991.979217824075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45991.979217824075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45991.979217824075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45991.979217824075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45991.979217824075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45991.979217824075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45991.979217824075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45991.979217824075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45991.979217824075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45991.979217824075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45991.979217824075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45991.979217824075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45991.979217824075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45991.979217824075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45991.979217824075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45991.979217824075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45991.979217824075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45991.979217824075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45991.979217824075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45991.979217824075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45991.979217824075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45991.979217824075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45991.979217824075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45991.979217824075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45991.979217824075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45991.979217824075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45991.979217824075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45991.979217824075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45991.979217824075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45991.979217824075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45991.979217824075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45991.979217824075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45991.979217824075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45991.979217824075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45991.979217824075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45991.979217824075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45991.979217824075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45991.979217824075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45991.979217824075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45991.979217824075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45991.979217824075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45991.979217824075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45991.979217824075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45991.979217824075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45991.979217824075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45991.979217824075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45991.979217824075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45991.979217824075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45991.979217824075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45991.979217824075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45991.979217824075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45991.979217824075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45991.979217824075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45991.979217824075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45991.979217824075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45991.979217824075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45991.979217824075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45991.979217824075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45991.979217824075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45991.979217824075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45991.979217824075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45991.979217824075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45991.979217824075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45991.979217824075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45991.979217824075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45991.979217824075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45991.979217824075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45991.979217824075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45991.979217824075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45991.979217824075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45991.979217824075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45991.979217824075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45991.979217824075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45991.979217824075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45991.979217824075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45991.979217824075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45991.979217824075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45991.979217824075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45991.979217824075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45991.979217824075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45991.979217824075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45991.979217824075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45991.979217824075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45991.979217824075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45991.979217824075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45991.979217824075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45991.979217824075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45991.979217824075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45991.979217824075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45991.979217824075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45991.979217824075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45991.979217824075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45991.979217824075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45991.979217824075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45991.979217824075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45991.979217824075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45991.979217824075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45991.979217824075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45991.979217824075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45991.979217824075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45991.979217824075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45991.979217824075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45991.979217824075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45991.979217824075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45991.979217824075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45991.979217824075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45991.979217824075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45991.979217824075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45991.979217824075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45991.979217824075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45991.979217824075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45991.979217824075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45991.979217824075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45991.979217824075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45991.979217824075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45991.979217824075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45991.979217824075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45991.979217824075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45991.979217824075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45991.979217824075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45991.979217824075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45991.979217824075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45991.979217824075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45991.979217824075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45991.979217824075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45991.979217824075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45991.979217824075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45991.979217824075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45991.979217824075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45991.979217824075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45991.979217824075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45991.979217824075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45991.979217824075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45991.979217824075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45991.979217824075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288.49850023147883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45991.979217824075</v>
      </c>
      <c r="H3" s="92">
        <v>45991.957800925928</v>
      </c>
      <c r="I3" s="110" t="str">
        <f>IFERROR(VLOOKUP(D3,DB!A:F,6,0),"")</f>
        <v>SCECO</v>
      </c>
      <c r="J3" s="110" t="str">
        <f>IFERROR(VLOOKUP(D3,DB!A:G,7,0),"")</f>
        <v>Dead+Vandalized</v>
      </c>
      <c r="K3" s="94" t="s">
        <v>39195</v>
      </c>
      <c r="L3" s="88" t="str">
        <f>IFERROR(VLOOKUP(D3,DB!A:I,9,0),"")</f>
        <v>Latis</v>
      </c>
    </row>
    <row r="4" spans="1:16" ht="15" customHeight="1">
      <c r="A4" s="110" t="s">
        <v>39196</v>
      </c>
      <c r="B4" s="110" t="str">
        <f>IFERROR(VLOOKUP(D4,DB!A:K,11,0),"")</f>
        <v>R4</v>
      </c>
      <c r="C4" s="90">
        <v>1</v>
      </c>
      <c r="D4" s="88" t="s">
        <v>38779</v>
      </c>
      <c r="E4" s="91" t="s">
        <v>39106</v>
      </c>
      <c r="F4" s="92">
        <v>45991.977777777778</v>
      </c>
      <c r="G4" s="93">
        <f t="shared" ca="1" si="0"/>
        <v>1.4400462969206274E-3</v>
      </c>
      <c r="H4" s="92">
        <v>45991.972222222219</v>
      </c>
      <c r="I4" s="110" t="str">
        <f>IFERROR(VLOOKUP(D4,DB!A:F,6,0),"")</f>
        <v>Generator-SG</v>
      </c>
      <c r="J4" s="110" t="str">
        <f>IFERROR(VLOOKUP(D4,DB!A:G,7,0),"")</f>
        <v>No BB Shifted</v>
      </c>
      <c r="K4" s="94" t="s">
        <v>39197</v>
      </c>
      <c r="L4" s="88" t="str">
        <f>IFERROR(VLOOKUP(D4,DB!A:I,9,0),"")</f>
        <v>Latis</v>
      </c>
    </row>
    <row r="5" spans="1:16" ht="15" customHeight="1">
      <c r="A5" s="110"/>
      <c r="B5" s="110" t="str">
        <f>IFERROR(VLOOKUP(D5,DB!A:K,11,0),"")</f>
        <v/>
      </c>
      <c r="C5" s="90"/>
      <c r="D5" s="88"/>
      <c r="E5" s="91"/>
      <c r="F5" s="92"/>
      <c r="G5" s="93">
        <f t="shared" ca="1" si="0"/>
        <v>45991.979217824075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45991.979217824075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45991.979217824075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45991.979217824075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45991.979217824075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45991.979217824075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45991.979217824075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45991.979217824075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45991.979217824075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45991.979217824075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45991.979217824075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45991.979217824075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45991.979217824075</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45991.979217824075</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45991.979217824075</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45991.979217824075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45991.979217824075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45991.979217824075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45991.979217824075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45991.979217824075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45991.979217824075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45991.979217824075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45991.979217824075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45991.979217824075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45991.979217824075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45991.979217824075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45991.979217824075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45991.979217824075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45991.979217824075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45991.979217824075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45991.979217824075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45991.979217824075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45991.979217824075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45991.979217824075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45991.979217824075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45991.979217824075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45991.979217824075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45991.979217824075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45991.979217824075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45991.979217824075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45991.979217824075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45991.979217824075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45991.979217824075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45991.979217824075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45991.979217824075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45991.979217824075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45991.979217824075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45991.979217824075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45991.979217824075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45991.979217824075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45991.979217824075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45991.979217824075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45991.979217824075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45991.979217824075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45991.979217824075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45991.979217824075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45991.979217824075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45991.979217824075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45991.979217824075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45991.979217824075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45991.979217824075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45991.979217824075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45991.979217824075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45991.979217824075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45991.979217824075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45991.979217824075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45991.979217824075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45991.979217824075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45991.979217824075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45991.979217824075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45991.979217824075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45991.979217824075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45991.979217824075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45991.979217824075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45991.979217824075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45991.979217824075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45991.979217824075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45991.979217824075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45991.979217824075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45991.979217824075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45991.979217824075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45991.979217824075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45991.979217824075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45991.979217824075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45991.979217824075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45991.979217824075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45991.979217824075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45991.979217824075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45991.979217824075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45991.979217824075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45991.979217824075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45991.979217824075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45991.979217824075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45991.979217824075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45991.979217824075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45991.979217824075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45991.979217824075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45991.979217824075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45991.979217824075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45991.979217824075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45991.979217824075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45991.979217824075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45991.979217824075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45991.979217824075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45991.979217824075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45991.979217824075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45991.979217824075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45991.979217824075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45991.979217824075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45991.979217824075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45991.979217824075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45991.979217824075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45991.979217824075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45991.979217824075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45991.979217824075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45991.979217824075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45991.979217824075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45991.979217824075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45991.979217824075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45991.979217824075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45991.979217824075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45991.979217824075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45991.979217824075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45991.979217824075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45991.979217824075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45991.979217824075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45991.979217824075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45991.979217824075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45991.979217824075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45991.979217824075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45991.979217824075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45991.979217824075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45991.979217824075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45991.979217824075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45991.979217824075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45991.979217824075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45991.979217824075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45991.979217824075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45991.979217824075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45991.979217824075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45991.979217824075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45991.979217824075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45991.979217824075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45991.979217824075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45991.979217824075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45991.979217824075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45991.979217824075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45991.979217824075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45991.979217824075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45991.979217824075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45991.979217824075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45991.979217824075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45991.979217824075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45991.979217824075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45991.979217824075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45991.979217824075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45991.979217824075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45991.979217824075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45991.979217824075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45991.979217824075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45991.979217824075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45991.979217824075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45991.979217824075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45991.979217824075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45991.979217824075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45991.979217824075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45991.979217824075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45991.979217824075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45991.979217824075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45991.979217824075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45991.979217824075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45991.979217824075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45991.979217824075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45991.979217824075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45991.979217824075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45991.979217824075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45991.979217824075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45991.979217824075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45991.979217824075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45991.979217824075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45991.979217824075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45991.979217824075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45991.979217824075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45991.979217824075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45991.979217824075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45991.979217824075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45991.979217824075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45991.979217824075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45991.979217824075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45991.979217824075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45991.979217824075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45991.979217824075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45991.979217824075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45991.979217824075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45991.979217824075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45991.979217824075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45991.979217824075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45991.979217824075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45991.979217824075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45991.979217824075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45991.979217824075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45991.979217824075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45991.979217824075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45991.979217824075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45991.979217824075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45991.979217824075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45991.979217824075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45991.979217824075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45991.979217824075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45991.979217824075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45991.979217824075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45991.979217824075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45991.979217824075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45991.979217824075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45991.979217824075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45991.979217824075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45991.979217824075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45991.979217824075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45991.979217824075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45991.979217824075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45991.979217824075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45991.979217824075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45991.979217824075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45991.979217824075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45991.979217824075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45991.979217824075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45991.979217824075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45991.979217824075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45991.979217824075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45991.979217824075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45991.979217824075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45991.979217824075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45991.979217824075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45991.979217824075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45991.979217824075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45991.979217824075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45991.979217824075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45991.979217824075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45991.979217824075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45991.979217824075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45991.979217824075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45991.979217824075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45991.979217824075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45991.979217824075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45991.979217824075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45991.979217824075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45991.979217824075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45991.979217824075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45991.979217824075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45991.979217824075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45991.979217824075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45991.979217824075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45991.979217824075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45991.979217824075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45991.979217824075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45991.979217824075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45991.979217824075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45991.979217824075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45991.979217824075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45991.979217824075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45991.979217824075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45991.979217824075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45991.979217824075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45991.979217824075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45991.979217824075</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100.14715763888671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65.790340509258385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43.318106712962617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10.605919212961453</v>
      </c>
      <c r="H5" s="136">
        <v>45981.360798611109</v>
      </c>
      <c r="I5" s="106" t="str">
        <f>IFERROR(VLOOKUP(D5,DB!A:F,6,0),"")</f>
        <v>SCECO</v>
      </c>
      <c r="J5" s="106" t="str">
        <f>IFERROR(VLOOKUP(D5,DB!A:G,7,0),"")</f>
        <v>Dead</v>
      </c>
      <c r="K5" s="106" t="s">
        <v>39205</v>
      </c>
      <c r="L5" s="106" t="str">
        <f>IFERROR(VLOOKUP(D5,DB!A:I,9,0),"")</f>
        <v>Latis</v>
      </c>
    </row>
    <row r="6" spans="1:13">
      <c r="A6" s="37"/>
      <c r="B6" s="37" t="s">
        <v>5445</v>
      </c>
      <c r="C6" s="37">
        <v>1</v>
      </c>
      <c r="D6" s="106" t="s">
        <v>32996</v>
      </c>
      <c r="E6" s="37" t="s">
        <v>39185</v>
      </c>
      <c r="F6" s="38"/>
      <c r="G6" s="135">
        <f ca="1">IFERROR(NOW()-F6,"")</f>
        <v>45991.979217824075</v>
      </c>
      <c r="H6" s="38">
        <v>45991.950543981482</v>
      </c>
      <c r="I6" s="37" t="str">
        <f>IFERROR(VLOOKUP(D6,DB!A:F,6,0),"")</f>
        <v>SCECO</v>
      </c>
      <c r="J6" s="37" t="str">
        <f>IFERROR(VLOOKUP(D6,DB!A:G,7,0),"")</f>
        <v>Good</v>
      </c>
      <c r="K6" s="37" t="s">
        <v>39206</v>
      </c>
      <c r="L6" s="37" t="str">
        <f>IFERROR(VLOOKUP(D6,DB!A:I,9,0),"")</f>
        <v>Latis</v>
      </c>
    </row>
    <row r="7" spans="1:13">
      <c r="A7" s="37"/>
      <c r="B7" s="37" t="str">
        <f>IFERROR(VLOOKUP(D7,DB!A:K,11,0),"")</f>
        <v/>
      </c>
      <c r="C7" s="37"/>
      <c r="D7" s="103"/>
      <c r="E7" s="37"/>
      <c r="F7" s="38"/>
      <c r="G7" s="135">
        <f ca="1">IFERROR(NOW()-F7,"")</f>
        <v>45991.979217824075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45991.979217824075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45991.979217824075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45991.979217824075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45991.979217824075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45991.979217824075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45991.979217824075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45991.979217824075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45991.979217824075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45991.979217824075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45991.979217824075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45991.979217824075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45991.979217824075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45991.979217824075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45991.979217824075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45991.979217824075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45991.979217824075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45991.979217824075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45991.979217824075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45991.979217824075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45991.979217824075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45991.979217824075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45991.979217824075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45991.979217824075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45991.979217824075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45991.979217824075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45991.979217824075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45991.979217824075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45991.979217824075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45991.979217824075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45991.979217824075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45991.979217824075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45991.979217824075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45991.979217824075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45991.979217824075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45991.979217824075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45991.979217824075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45991.979217824075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45991.979217824075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45991.979217824075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45991.979217824075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45991.979217824075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45991.979217824075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45991.979217824075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45991.979217824075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45991.979217824075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45991.979217824075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45991.979217824075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45991.979217824075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45991.979217824075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45991.979217824075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45991.979217824075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45991.979217824075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45991.979217824075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45991.979217824075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45991.979217824075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45991.979217824075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45991.979217824075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45991.979217824075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45991.979217824075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45991.979217824075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45991.979217824075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45991.979217824075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45991.979217824075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45991.979217824075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45991.979217824075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45991.979217824075</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45991.979217824075</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45991.979217824075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45991.979217824075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45991.979217824075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45991.979217824075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45991.979217824075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45991.979217824075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45991.979217824075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45991.979217824075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45991.979217824075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45991.979217824075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45991.979217824075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45991.979217824075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45991.979217824075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45991.979217824075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45991.979217824075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45991.979217824075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45991.979217824075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45991.979217824075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45991.979217824075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45991.979217824075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45991.979217824075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45991.979217824075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45991.979217824075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45991.979217824075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45991.979217824075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45991.979217824075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45991.979217824075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45991.979217824075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45991.979217824075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45991.979217824075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45991.979217824075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45991.979217824075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45991.979217824075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45991.979217824075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45991.979217824075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45991.979217824075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45991.979217824075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45991.979217824075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45991.979217824075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45991.979217824075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45991.979217824075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45991.979217824075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45991.979217824075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45991.979217824075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45991.979217824075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45991.979217824075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45991.979217824075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45991.979217824075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45991.979217824075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45991.979217824075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45991.979217824075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45991.979217824075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45991.979217824075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45991.979217824075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45991.979217824075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45991.979217824075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45991.979217824075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45991.979217824075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45991.979217824075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45991.979217824075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45991.979217824075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45991.979217824075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45991.979217824075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45991.979217824075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45991.979217824075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45991.979217824075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45991.979217824075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45991.979217824075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45991.979217824075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45991.979217824075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45991.979217824075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45991.979217824075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45991.979217824075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45991.979217824075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45991.979217824075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45991.979217824075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45991.979217824075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45991.979217824075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45991.979217824075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45991.979217824075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45991.979217824075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45991.979217824075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45991.979217824075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45991.979217824075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45991.979217824075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45991.979217824075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45991.979217824075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45991.979217824075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45991.979217824075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45991.979217824075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45991.979217824075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45991.979217824075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45991.979217824075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45991.979217824075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45991.979217824075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45991.979217824075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45991.979217824075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45991.979217824075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45991.979217824075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45991.979217824075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45991.979217824075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45991.979217824075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45991.979217824075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45991.979217824075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45991.979217824075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45991.979217824075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45991.979217824075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45991.979217824075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45991.979217824075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45991.979217824075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45991.979217824075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45991.979217824075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45991.979217824075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45991.979217824075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45991.979217824075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45991.979217824075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45991.979217824075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45991.979217824075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45991.979217824075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45991.979217824075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45991.979217824075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45991.979217824075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45991.979217824075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45991.979217824075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45991.979217824075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45991.979217824075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45991.979217824075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45991.979217824075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45991.979217824075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45991.979217824075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45991.979217824075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45991.979217824075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45991.979217824075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45991.979217824075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45991.979217824075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45991.979217824075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45991.979217824075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45991.979217824075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45991.979217824075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45991.979217824075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45991.979217824075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45991.979217824075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45991.979217824075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45991.979217824075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45991.979217824075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45991.979217824075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45991.979217824075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45991.979217824075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45991.979217824075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45991.979217824075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45991.979217824075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45991.979217824075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45991.979217824075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45991.979217824075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45991.979217824075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45991.979217824075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45991.979217824075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45991.979217824075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45991.979217824075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45991.979217824075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45991.979217824075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45991.979217824075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45991.979217824075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45991.979217824075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45991.979217824075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45991.979217824075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45991.979217824075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45991.979217824075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45991.979217824075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45991.979217824075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45991.979217824075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45991.979217824075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45991.979217824075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45991.979217824075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45991.979217824075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45991.979217824075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45991.979217824075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45991.979217824075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45991.979217824075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45991.979217824075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45991.979217824075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45991.979217824075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45991.979217824075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45991.979217824075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45991.979217824075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45991.979217824075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45991.979217824075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45991.979217824075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45991.979217824075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45991.979217824075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45991.979217824075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45991.979217824075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45991.979217824075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45991.979217824075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45991.979217824075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45991.979217824075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45991.979217824075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45991.979217824075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45991.979217824075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45991.979217824075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45991.979217824075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45991.979217824075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45991.979217824075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45991.979217824075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45991.979217824075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45991.979217824075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45991.979217824075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45991.979217824075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45991.979217824075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45991.979217824075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45991.979217824075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45991.979217824075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45991.979217824075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45991.979217824075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45991.979217824075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45991.979217824075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45991.979217824075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45991.979217824075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45991.979217824075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45991.979217824075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45991.979217824075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45991.979217824075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45991.979217824075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45991.979217824075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45991.979217824075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45991.979217824075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45991.979217824075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45991.979217824075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45991.979217824075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45991.979217824075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45991.979217824075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45991.979217824075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45991.979217824075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45991.979217824075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45991.979217824075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45991.979217824075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45991.979217824075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45991.979217824075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45991.979217824075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45991.979217824075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45991.979217824075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45991.979217824075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45991.979217824075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45991.979217824075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45991.979217824075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45991.979217824075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45991.979217824075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45991.979217824075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45991.979217824075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45991.979217824075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45991.979217824075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45991.979217824075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45991.979217824075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45991.979217824075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45991.979217824075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45991.979217824075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45991.979217824075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45991.979217824075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45991.979217824075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45991.979217824075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45991.979217824075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45991.979217824075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45991.979217824075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45991.979217824075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45991.979217824075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45991.979217824075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45991.979217824075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45991.979217824075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45991.979217824075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45991.979217824075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45991.979217824075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45991.979217824075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45991.979217824075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45991.979217824075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45991.979217824075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45991.979217824075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45991.979217824075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45991.979217824075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45991.979217824075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45991.979217824075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45991.979217824075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45991.979217824075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45991.979217824075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45991.979217824075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45991.979217824075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45991.979217824075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45991.979217824075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45991.979217824075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45991.979217824075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45991.979217824075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45991.979217824075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45991.979217824075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45991.979217824075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45991.979217824075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45991.979217824075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45991.979217824075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45991.979217824075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45991.979217824075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45991.979217824075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45991.979217824075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45991.979217824075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45991.979217824075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45991.979217824075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45991.979217824075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45991.979217824075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45991.979217824075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45991.979217824075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45991.979217824075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45991.979217824075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45991.979217824075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45991.979217824075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45991.979217824075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45991.979217824075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45991.979217824075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45991.979217824075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45991.979217824075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45991.979217824075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45991.979217824075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45991.979217824075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45991.979217824075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45991.979217824075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45991.979217824075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45991.979217824075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45991.979217824075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45991.979217824075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45991.979217824075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45991.979217824075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45991.979217824075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45991.979217824075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45991.979217824075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45991.979217824075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45991.979217824075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45991.979217824075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45991.979217824075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45991.979217824075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45991.979217824075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45991.979217824075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45991.979217824075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45991.979217824075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45991.979217824075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45991.979217824075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45991.979217824075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45991.979217824075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45991.979217824075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45991.979217824075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45991.979217824075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45991.979217824075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45991.979217824075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45991.979217824075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45991.979217824075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45991.979217824075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45991.979217824075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45991.979217824075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45991.979217824075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45991.979217824075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45991.979217824075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45991.979217824075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45991.979217824075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45991.979217824075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45991.979217824075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45991.979217824075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45991.979217824075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45991.979217824075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45991.979217824075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45991.979217824075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45991.979217824075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45991.979217824075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45991.979217824075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45991.979217824075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45991.979217824075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45991.979217824075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45991.979217824075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45991.979217824075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45991.979217824075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45991.979217824075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45991.979217824075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45991.979217824075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45991.979217824075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45991.979217824075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45991.979217824075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45991.979217824075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45991.979217824075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45991.979217824075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45991.979217824075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45991.979217824075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45991.979217824075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45991.979217824075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45991.979217824075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45991.979217824075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45991.979217824075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45991.979217824075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45991.979217824075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45991.979217824075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45991.979217824075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45991.979217824075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45991.979217824075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45991.979217824075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45991.979217824075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45991.979217824075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45991.979217824075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45991.979217824075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45991.979217824075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45991.979217824075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45991.979217824075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45991.979217824075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45991.979217824075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45991.979217824075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45991.979217824075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45991.979217824075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45991.979217824075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45991.979217824075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45991.979217824075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45991.979217824075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45991.979217824075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45991.979217824075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45991.979217824075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45991.979217824075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45991.979217824075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45991.979217824075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45991.979217824075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45991.979217824075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45991.979217824075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45991.979217824075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45991.979217824075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45991.979217824075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45991.979217824075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45991.979217824075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45991.979217824075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45991.979217824075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45991.979217824075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45991.979217824075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45991.979217824075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45991.979217824075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45991.979217824075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45991.979217824075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45991.979217824075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45991.979217824075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45991.979217824075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45991.979217824075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45991.979217824075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45991.979217824075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45991.979217824075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45991.979217824075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45991.979217824075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45991.979217824075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45991.979217824075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45991.979217824075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45991.979217824075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45991.979217824075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45991.979217824075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45991.979217824075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45991.979217824075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45991.979217824075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45991.979217824075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45991.979217824075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45991.979217824075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45991.979217824075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45991.979217824075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45991.979217824075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45991.979217824075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45991.979217824075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45991.979217824075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45991.979217824075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45991.979217824075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45991.979217824075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45991.979217824075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45991.979217824075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45991.979217824075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45991.979217824075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45991.979217824075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45991.979217824075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45991.979217824075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45991.979217824075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45991.979217824075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45991.979217824075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45991.979217824075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45991.979217824075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45991.979217824075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45991.979217824075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