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85" documentId="120_S{2AC9BD13-BADA-5192-A53E-5A8FF88502F6}" xr6:coauthVersionLast="47" xr6:coauthVersionMax="47" xr10:uidLastSave="{70F71733-D9A5-410E-A97D-9A88DF85C7A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<sst xmlns="http://schemas.openxmlformats.org/spreadsheetml/2006/main" count="181603" uniqueCount="39215">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</sst>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330.84495787037304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4.1231018520193174E-2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45993.793383796299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45993.793383796299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45993.793383796299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45993.793383796299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45993.793383796299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45993.793383796299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45993.793383796299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45993.793383796299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45993.793383796299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45993.793383796299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45993.793383796299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45993.793383796299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45993.793383796299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45993.793383796299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45993.793383796299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45993.793383796299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45993.793383796299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45993.793383796299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45993.793383796299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45993.793383796299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45993.793383796299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45993.793383796299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45993.793383796299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45993.793383796299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45993.793383796299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45993.793383796299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45993.793383796299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45993.793383796299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45993.793383796299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45993.793383796299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45993.793383796299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45993.793383796299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45993.793383796299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45993.793383796299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45993.793383796299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45993.793383796299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45993.793383796299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45993.793383796299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45993.793383796299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45993.793383796299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45993.793383796299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45993.793383796299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45993.793383796299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45993.793383796299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45993.793383796299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45993.793383796299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45993.793383796299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45993.793383796299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45993.793383796299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45993.793383796299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45993.793383796299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45993.793383796299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45993.793383796299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45993.793383796299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45993.793383796299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45993.793383796299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45993.793383796299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45993.793383796299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45993.793383796299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45993.793383796299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45993.793383796299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45993.793383796299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45993.793383796299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45993.793383796299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45993.793383796299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45993.793383796299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45993.793383796299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45993.793383796299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45993.793383796299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45993.793383796299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45993.793383796299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45993.793383796299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45993.793383796299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45993.793383796299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45993.793383796299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45993.793383796299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45993.793383796299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45993.793383796299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45993.793383796299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45993.793383796299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45993.793383796299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45993.793383796299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45993.793383796299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45993.793383796299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45993.793383796299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45993.793383796299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45993.793383796299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45993.793383796299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45993.793383796299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45993.793383796299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45993.793383796299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45993.793383796299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45993.793383796299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45993.793383796299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45993.793383796299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45993.793383796299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45993.793383796299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45993.793383796299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45993.793383796299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45993.793383796299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45993.793383796299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45993.793383796299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45993.793383796299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45993.793383796299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45993.793383796299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45993.793383796299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45993.793383796299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45993.793383796299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45993.793383796299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45993.793383796299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45993.793383796299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45993.793383796299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45993.793383796299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45993.793383796299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45993.793383796299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45993.793383796299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45993.793383796299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45993.793383796299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45993.793383796299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45993.793383796299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45993.793383796299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45993.793383796299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45993.793383796299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45993.793383796299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45993.793383796299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45993.793383796299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45993.793383796299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45993.793383796299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45993.793383796299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45993.793383796299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45993.793383796299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45993.793383796299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45993.793383796299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45993.793383796299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45993.793383796299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45993.793383796299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45993.793383796299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45993.793383796299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45993.793383796299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45993.793383796299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45993.793383796299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45993.793383796299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45993.793383796299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45993.793383796299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45993.793383796299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45993.793383796299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45993.793383796299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45993.793383796299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45993.793383796299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45993.793383796299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45993.793383796299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45993.793383796299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45993.793383796299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45993.793383796299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45993.793383796299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45993.793383796299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45993.793383796299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45993.793383796299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45993.793383796299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45993.793383796299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45993.793383796299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45993.793383796299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45993.793383796299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45993.793383796299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45993.793383796299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45993.793383796299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45993.793383796299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45993.793383796299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45993.793383796299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45993.793383796299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45993.793383796299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45993.793383796299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45993.793383796299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45993.793383796299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45993.793383796299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45993.793383796299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45993.793383796299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45993.793383796299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45993.793383796299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45993.793383796299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45993.793383796299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45993.793383796299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45993.793383796299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45993.793383796299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45993.793383796299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45993.793383796299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45993.793383796299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45993.793383796299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45993.793383796299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45993.793383796299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45993.793383796299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45993.793383796299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45993.793383796299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45993.793383796299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45993.793383796299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45993.793383796299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45993.793383796299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45993.793383796299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45993.793383796299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45993.793383796299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45993.793383796299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45993.793383796299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45993.793383796299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45993.793383796299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45993.793383796299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45993.793383796299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45993.793383796299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45993.793383796299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168.7935458333377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9.4059648148177075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6.999259259464452E-2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4.1983333336247597E-2</v>
      </c>
      <c r="H6" s="100">
        <v>45993.745127314818</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45993.793383796299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45993.793383796299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45993.793383796299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45993.793383796299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45993.793383796299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45993.793383796299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45993.793383796299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45993.793383796299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45993.793383796299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45993.793383796299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45993.793383796299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45993.793383796299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45993.793383796299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45993.793383796299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45993.793383796299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45993.793383796299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45993.793383796299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45993.793383796299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45993.793383796299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45993.793383796299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45993.793383796299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45993.793383796299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45993.793383796299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45993.793383796299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45993.793383796299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45993.793383796299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45993.793383796299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45993.793383796299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45993.793383796299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45993.793383796299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45993.793383796299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45993.793383796299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45993.793383796299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45993.793383796299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45993.793383796299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45993.793383796299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45993.793383796299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45993.793383796299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45993.793383796299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45993.793383796299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45993.793383796299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45993.793383796299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45993.793383796299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45993.793383796299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45993.793383796299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45993.793383796299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45993.793383796299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45993.793383796299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45993.793383796299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45993.793383796299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45993.793383796299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45993.793383796299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45993.793383796299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45993.793383796299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45993.793383796299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45993.793383796299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45993.793383796299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45993.793383796299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45993.793383796299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45993.793383796299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45993.793383796299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45993.793383796299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45993.793383796299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45993.793383796299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45993.793383796299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45993.793383796299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45993.793383796299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45993.793383796299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45993.793383796299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45993.793383796299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45993.793383796299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45993.793383796299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45993.793383796299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45993.793383796299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45993.793383796299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45993.793383796299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45993.793383796299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45993.793383796299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45993.793383796299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45993.793383796299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45993.793383796299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45993.793383796299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45993.793383796299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45993.793383796299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45993.793383796299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45993.793383796299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45993.793383796299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45993.793383796299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45993.793383796299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45993.793383796299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45993.793383796299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45993.793383796299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45993.793383796299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45993.793383796299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45993.793383796299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45993.793383796299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45993.793383796299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45993.793383796299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45993.793383796299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45993.793383796299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45993.793383796299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45993.793383796299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45993.793383796299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45993.793383796299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45993.793383796299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45993.793383796299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45993.793383796299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45993.793383796299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45993.793383796299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45993.793383796299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45993.793383796299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45993.793383796299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45993.793383796299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45993.793383796299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45993.793383796299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45993.793383796299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45993.793383796299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45993.793383796299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45993.793383796299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45993.793383796299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45993.793383796299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45993.793383796299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45993.793383796299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45993.793383796299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45993.793383796299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45993.793383796299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45993.793383796299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45993.793383796299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45993.793383796299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45993.793383796299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45993.793383796299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45993.793383796299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45993.793383796299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45993.793383796299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45993.793383796299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45993.793383796299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45993.793383796299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45993.793383796299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45993.793383796299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45993.793383796299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45993.793383796299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45993.793383796299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45993.793383796299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45993.793383796299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45993.793383796299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45993.793383796299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45993.793383796299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45993.793383796299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45993.793383796299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45993.793383796299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45993.793383796299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45993.793383796299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45993.793383796299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45993.793383796299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45993.793383796299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45993.793383796299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45993.793383796299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45993.793383796299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45993.793383796299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45993.793383796299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45993.793383796299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45993.793383796299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45993.793383796299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45993.793383796299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45993.793383796299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45993.793383796299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45993.793383796299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45993.793383796299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45993.793383796299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45993.793383796299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45993.793383796299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45993.793383796299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45993.793383796299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45993.793383796299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45993.793383796299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45993.793383796299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45993.793383796299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45993.793383796299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45993.793383796299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45993.793383796299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45993.793383796299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45993.793383796299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45993.793383796299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45993.793383796299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45993.793383796299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45993.793383796299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45993.793383796299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45993.793383796299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45993.793383796299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45993.793383796299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45993.793383796299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45993.793383796299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45993.793383796299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45993.793383796299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45993.793383796299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45993.793383796299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45993.793383796299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45993.793383796299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45993.793383796299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45993.793383796299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45993.793383796299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45993.793383796299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45993.793383796299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45993.793383796299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45993.793383796299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45993.793383796299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45993.793383796299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45993.793383796299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45993.793383796299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45993.793383796299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45993.793383796299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45993.793383796299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45993.793383796299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45993.793383796299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45993.793383796299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45993.793383796299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45993.793383796299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45993.793383796299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45993.793383796299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45993.793383796299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45993.793383796299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45993.793383796299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45993.793383796299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45993.793383796299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45993.793383796299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45993.793383796299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45993.793383796299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45993.793383796299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45993.793383796299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45993.793383796299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45993.793383796299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45993.793383796299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45993.793383796299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45993.793383796299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45993.793383796299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45993.793383796299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45993.793383796299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45993.793383796299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45993.793383796299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45993.793383796299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45993.793383796299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45993.793383796299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45993.793383796299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45993.793383796299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45993.793383796299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45993.793383796299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45993.793383796299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45993.793383796299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45993.793383796299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45993.793383796299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45993.793383796299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45993.793383796299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45993.793383796299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45993.793383796299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45993.793383796299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45993.793383796299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45993.793383796299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45993.793383796299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45993.793383796299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45993.793383796299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45993.793383796299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45993.793383796299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45993.793383796299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45993.793383796299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45993.793383796299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45993.793383796299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45993.793383796299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45993.793383796299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45993.793383796299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45993.793383796299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45993.793383796299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45993.793383796299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45993.793383796299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45993.793383796299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45993.793383796299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45993.793383796299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45993.793383796299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45993.793383796299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45993.793383796299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45993.793383796299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45993.793383796299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45993.793383796299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45993.793383796299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45993.793383796299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45993.793383796299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45993.793383796299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45993.793383796299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45993.793383796299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45993.793383796299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45993.793383796299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45993.793383796299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45993.793383796299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45993.793383796299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45993.793383796299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45993.793383796299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45993.793383796299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45993.793383796299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45993.793383796299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45993.793383796299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45993.793383796299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45993.793383796299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45993.793383796299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45993.793383796299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45993.793383796299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45993.793383796299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45993.793383796299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45993.793383796299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45993.793383796299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45993.793383796299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45993.793383796299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45993.793383796299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45993.793383796299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45993.793383796299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45993.793383796299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45993.793383796299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45993.793383796299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45993.793383796299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45993.793383796299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45993.793383796299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45993.793383796299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45993.793383796299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45993.793383796299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45993.793383796299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45993.793383796299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45993.793383796299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45993.793383796299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45993.793383796299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45993.793383796299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45993.793383796299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45993.793383796299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45993.793383796299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45993.793383796299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45993.793383796299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45993.793383796299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45993.793383796299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45993.793383796299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45993.793383796299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45993.793383796299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45993.793383796299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45993.793383796299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45993.793383796299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45993.793383796299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45993.793383796299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45993.793383796299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45993.793383796299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45993.793383796299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45993.793383796299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45993.793383796299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45993.793383796299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45993.793383796299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45993.793383796299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45993.793383796299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45993.793383796299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45993.793383796299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45993.793383796299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45993.793383796299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45993.793383796299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45993.793383796299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45993.793383796299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45993.793383796299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45993.793383796299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45993.793383796299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45993.793383796299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45993.793383796299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45993.793383796299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45993.793383796299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45993.793383796299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45993.793383796299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45993.793383796299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45993.793383796299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45993.793383796299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45993.793383796299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45993.793383796299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45993.793383796299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45993.793383796299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45993.793383796299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45993.793383796299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45993.793383796299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45993.793383796299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45993.793383796299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45993.793383796299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45993.793383796299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45993.793383796299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45993.793383796299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45993.793383796299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45993.793383796299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45993.793383796299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45993.793383796299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45993.793383796299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45993.793383796299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45993.793383796299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45993.793383796299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45993.793383796299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45993.793383796299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45993.793383796299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45993.793383796299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45993.793383796299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45993.793383796299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45993.793383796299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45993.793383796299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45993.793383796299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45993.793383796299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45993.793383796299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45993.793383796299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45993.793383796299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45993.793383796299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45993.793383796299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45993.793383796299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45993.793383796299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45993.793383796299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45993.793383796299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45993.793383796299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45993.793383796299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45993.793383796299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45993.793383796299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45993.793383796299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45993.793383796299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45993.793383796299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45993.793383796299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45993.793383796299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45993.793383796299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45993.793383796299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45993.793383796299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45993.793383796299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45993.793383796299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45993.793383796299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45993.793383796299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45993.793383796299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45993.793383796299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45993.793383796299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45993.793383796299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45993.793383796299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45993.793383796299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45993.793383796299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45993.793383796299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45993.793383796299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45993.793383796299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45993.793383796299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45993.793383796299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45993.793383796299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45993.793383796299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45993.793383796299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45993.793383796299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45993.793383796299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45993.793383796299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45993.793383796299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45993.793383796299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45993.793383796299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45993.793383796299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45993.793383796299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45993.793383796299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45993.793383796299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45993.793383796299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45993.793383796299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45993.793383796299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45993.793383796299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45993.793383796299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45993.793383796299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45993.793383796299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45993.793383796299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45993.793383796299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45993.793383796299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45993.793383796299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45993.793383796299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45993.793383796299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45993.793383796299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45993.793383796299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45993.793383796299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45993.793383796299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45993.793383796299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45993.793383796299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45993.793383796299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45993.793383796299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45993.793383796299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45993.793383796299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45993.793383796299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45993.793383796299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45993.793383796299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45993.793383796299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45993.793383796299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45993.793383796299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45993.793383796299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45993.793383796299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45993.793383796299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45993.793383796299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45993.793383796299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45993.793383796299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45993.793383796299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45993.793383796299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45993.793383796299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45993.793383796299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45993.793383796299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45993.793383796299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45993.793383796299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45993.793383796299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45993.793383796299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45993.793383796299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45993.793383796299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45993.793383796299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45993.793383796299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45993.793383796299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45993.793383796299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45993.793383796299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45993.793383796299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45993.793383796299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45993.793383796299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45993.793383796299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45993.793383796299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45993.793383796299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45993.793383796299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45993.793383796299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45993.793383796299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45993.793383796299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45993.793383796299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45993.793383796299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45993.793383796299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45993.793383796299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45993.793383796299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45993.793383796299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45993.793383796299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45993.793383796299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45993.793383796299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45993.793383796299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45993.793383796299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45993.793383796299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45993.793383796299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45993.793383796299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45993.793383796299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45993.793383796299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45993.793383796299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45993.793383796299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45993.793383796299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45993.793383796299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45993.793383796299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45993.793383796299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45993.793383796299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45993.793383796299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45993.793383796299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45993.793383796299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45993.793383796299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45993.793383796299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45993.793383796299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45993.793383796299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45993.793383796299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45993.793383796299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45993.793383796299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45993.793383796299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45993.793383796299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45993.793383796299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45993.793383796299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45993.793383796299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45993.793383796299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45993.793383796299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45993.793383796299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45993.793383796299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45993.793383796299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45993.793383796299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45993.793383796299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45993.793383796299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45993.793383796299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45993.793383796299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45993.793383796299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45993.793383796299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45993.793383796299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45993.793383796299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45993.793383796299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45993.793383796299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45993.793383796299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45993.793383796299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45993.793383796299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45993.793383796299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45993.793383796299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45993.793383796299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45993.793383796299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45993.793383796299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45993.793383796299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45993.793383796299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45993.793383796299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45993.793383796299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45993.793383796299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45993.793383796299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45993.793383796299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45993.793383796299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45993.793383796299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45993.793383796299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45993.793383796299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45993.793383796299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45993.793383796299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45993.793383796299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45993.793383796299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45993.793383796299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45993.793383796299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45993.793383796299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45993.793383796299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45993.793383796299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45993.793383796299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45993.793383796299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45993.793383796299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45993.793383796299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45993.793383796299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45993.793383796299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45993.793383796299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45993.793383796299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45993.793383796299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45993.793383796299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45993.793383796299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45993.793383796299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45993.793383796299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45993.793383796299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45993.793383796299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45993.793383796299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45993.793383796299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45993.793383796299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45993.793383796299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45993.793383796299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45993.793383796299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45993.793383796299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45993.793383796299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45993.793383796299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45993.793383796299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45993.793383796299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45993.793383796299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45993.793383796299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45993.793383796299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45993.793383796299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45993.793383796299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45993.793383796299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45993.793383796299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45993.793383796299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45993.793383796299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45993.793383796299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45993.793383796299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45993.793383796299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45993.793383796299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45993.793383796299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45993.793383796299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45993.793383796299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45993.793383796299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45993.793383796299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45993.793383796299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45993.793383796299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45993.793383796299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45993.793383796299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45993.793383796299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45993.793383796299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45993.793383796299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45993.793383796299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45993.793383796299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45993.793383796299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45993.793383796299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45993.793383796299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45993.793383796299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45993.793383796299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45993.793383796299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45993.793383796299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45993.793383796299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45993.793383796299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45993.793383796299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45993.793383796299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45993.793383796299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45993.793383796299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45993.793383796299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45993.793383796299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45993.793383796299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45993.793383796299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45993.793383796299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45993.793383796299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45993.793383796299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45993.793383796299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45993.793383796299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45993.793383796299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45993.793383796299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45993.793383796299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45993.793383796299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45993.793383796299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45993.793383796299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45993.793383796299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45993.793383796299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45993.793383796299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45993.793383796299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45993.793383796299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45993.793383796299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45993.793383796299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45993.793383796299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45993.793383796299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45993.793383796299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45993.793383796299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45993.793383796299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45993.793383796299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45993.793383796299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45993.793383796299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45993.793383796299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45993.793383796299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45993.793383796299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45993.793383796299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45993.793383796299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45993.793383796299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45993.793383796299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45993.793383796299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45993.793383796299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45993.793383796299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45993.793383796299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45993.793383796299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45993.793383796299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45993.793383796299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45993.793383796299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45993.793383796299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45993.793383796299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45993.793383796299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45993.793383796299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45993.793383796299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45993.793383796299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45993.793383796299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45993.793383796299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45993.793383796299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45993.793383796299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45993.793383796299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45993.793383796299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45993.793383796299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45993.793383796299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45993.793383796299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45993.793383796299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45993.793383796299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45993.793383796299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45993.793383796299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45993.793383796299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45993.793383796299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45993.793383796299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45993.793383796299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45993.793383796299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45993.793383796299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45993.793383796299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45993.793383796299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45993.793383796299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45993.793383796299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45993.793383796299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45993.793383796299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45993.793383796299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45993.793383796299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45993.793383796299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45993.793383796299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45993.793383796299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45993.793383796299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45993.793383796299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45993.793383796299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45993.793383796299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45993.793383796299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45993.793383796299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45993.793383796299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45993.793383796299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45993.793383796299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45993.793383796299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45993.793383796299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45993.793383796299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45993.793383796299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45993.793383796299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45993.793383796299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45993.793383796299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45993.793383796299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45993.793383796299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45993.793383796299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45993.793383796299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45993.793383796299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45993.793383796299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45993.793383796299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45993.793383796299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45993.793383796299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45993.793383796299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45993.793383796299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45993.793383796299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45993.793383796299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45993.793383796299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45993.793383796299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45993.793383796299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45993.793383796299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45993.793383796299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45993.793383796299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45993.793383796299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45993.793383796299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45993.793383796299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45993.793383796299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45993.793383796299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45993.793383796299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45993.793383796299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45993.793383796299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45993.793383796299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45993.793383796299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45993.793383796299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45993.793383796299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45993.793383796299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45993.793383796299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45993.793383796299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45993.793383796299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45993.793383796299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45993.793383796299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45993.793383796299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45993.793383796299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45993.793383796299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45993.793383796299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45993.793383796299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45993.793383796299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45993.793383796299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45993.793383796299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45993.793383796299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45993.793383796299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45993.793383796299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45993.793383796299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45993.793383796299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45993.793383796299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45993.793383796299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45993.793383796299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45993.793383796299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45993.793383796299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45993.793383796299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45993.793383796299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45993.793383796299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45993.793383796299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45993.793383796299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45993.793383796299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45993.793383796299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45993.793383796299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45993.793383796299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45993.793383796299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45993.793383796299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45993.793383796299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45993.793383796299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45993.793383796299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45993.793383796299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45993.793383796299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45993.793383796299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45993.793383796299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45993.793383796299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45993.793383796299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45993.793383796299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45993.793383796299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45993.793383796299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45993.793383796299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45993.793383796299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45993.793383796299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45993.793383796299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45993.793383796299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45993.793383796299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45993.793383796299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45993.793383796299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45993.793383796299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45993.793383796299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45993.793383796299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45993.793383796299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45993.793383796299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45993.793383796299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45993.793383796299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45993.793383796299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45993.793383796299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45993.793383796299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45993.793383796299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45993.793383796299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45993.793383796299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45993.793383796299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45993.793383796299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45993.793383796299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45993.793383796299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45993.793383796299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45993.793383796299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45993.793383796299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45993.793383796299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45993.793383796299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45993.793383796299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45993.793383796299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45993.793383796299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45993.793383796299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45993.793383796299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45993.793383796299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45993.793383796299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45993.793383796299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45993.793383796299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45993.793383796299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45993.793383796299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45993.793383796299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45993.793383796299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45993.793383796299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45993.793383796299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45993.793383796299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45993.793383796299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45993.793383796299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45993.793383796299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45993.793383796299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45993.793383796299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45993.793383796299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45993.793383796299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45993.793383796299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45993.793383796299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45993.793383796299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45993.793383796299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45993.793383796299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45993.793383796299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45993.793383796299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45993.793383796299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45993.793383796299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45993.793383796299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45993.793383796299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45993.793383796299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45993.793383796299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45993.793383796299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45993.793383796299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45993.793383796299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45993.793383796299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45993.793383796299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45993.793383796299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45993.793383796299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45993.793383796299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45993.793383796299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45993.793383796299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45993.793383796299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45993.793383796299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45993.793383796299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45993.793383796299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45993.793383796299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45993.793383796299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45993.793383796299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45993.793383796299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45993.793383796299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45993.793383796299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45993.793383796299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45993.793383796299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45993.793383796299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45993.793383796299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45993.793383796299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45993.793383796299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45993.793383796299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45993.793383796299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45993.793383796299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45993.793383796299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45993.793383796299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45993.793383796299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45993.793383796299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45993.793383796299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45993.793383796299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45993.793383796299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45993.793383796299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45993.793383796299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45993.793383796299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45993.793383796299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45993.793383796299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45993.793383796299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45993.793383796299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45993.793383796299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45993.793383796299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45993.793383796299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45993.793383796299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45993.793383796299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45993.793383796299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45993.793383796299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45993.793383796299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45993.793383796299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45993.793383796299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45993.793383796299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45993.793383796299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45993.793383796299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45993.793383796299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45993.793383796299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45993.793383796299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45993.793383796299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45993.793383796299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45993.793383796299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45993.793383796299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45993.793383796299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45993.793383796299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45993.793383796299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45993.793383796299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45993.793383796299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45993.793383796299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45993.793383796299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45993.793383796299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45993.793383796299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45993.793383796299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45993.793383796299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45993.793383796299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290.31266620370297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5.5953240742383059E-2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45993.793383796299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45993.793383796299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45993.793383796299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45993.793383796299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45993.793383796299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45993.793383796299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45993.793383796299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45993.793383796299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45993.793383796299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45993.793383796299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45993.793383796299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45993.793383796299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45993.793383796299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45993.793383796299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45993.793383796299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45993.793383796299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45993.793383796299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45993.793383796299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45993.793383796299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45993.793383796299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45993.793383796299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45993.793383796299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45993.793383796299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45993.793383796299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45993.793383796299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45993.793383796299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45993.793383796299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45993.793383796299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45993.793383796299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45993.793383796299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45993.793383796299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45993.793383796299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45993.793383796299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45993.793383796299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45993.793383796299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45993.793383796299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45993.793383796299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45993.793383796299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45993.793383796299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45993.793383796299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45993.793383796299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45993.793383796299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45993.793383796299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45993.793383796299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45993.793383796299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45993.793383796299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45993.793383796299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45993.793383796299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45993.793383796299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45993.793383796299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45993.793383796299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45993.793383796299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45993.793383796299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45993.793383796299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45993.793383796299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45993.793383796299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45993.793383796299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45993.793383796299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45993.793383796299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45993.793383796299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45993.793383796299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45993.793383796299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45993.793383796299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45993.793383796299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45993.793383796299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45993.793383796299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45993.793383796299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45993.793383796299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45993.793383796299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45993.793383796299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45993.793383796299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45993.793383796299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45993.793383796299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45993.793383796299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45993.793383796299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45993.793383796299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45993.793383796299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45993.793383796299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45993.793383796299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45993.793383796299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45993.793383796299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45993.793383796299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45993.793383796299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45993.793383796299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45993.793383796299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45993.793383796299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45993.793383796299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45993.793383796299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45993.793383796299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45993.793383796299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45993.793383796299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45993.793383796299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45993.793383796299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45993.793383796299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45993.793383796299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45993.793383796299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45993.793383796299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45993.793383796299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45993.793383796299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45993.793383796299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45993.793383796299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45993.793383796299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45993.793383796299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45993.793383796299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45993.793383796299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45993.793383796299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45993.793383796299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45993.793383796299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45993.793383796299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45993.793383796299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45993.793383796299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45993.793383796299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45993.793383796299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45993.793383796299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45993.793383796299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45993.793383796299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45993.793383796299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45993.793383796299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45993.793383796299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45993.793383796299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45993.793383796299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45993.793383796299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45993.793383796299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45993.793383796299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45993.793383796299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45993.793383796299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45993.793383796299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45993.793383796299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45993.793383796299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45993.793383796299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45993.793383796299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45993.793383796299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45993.793383796299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45993.793383796299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45993.793383796299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45993.793383796299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45993.793383796299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45993.793383796299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45993.793383796299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45993.793383796299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45993.793383796299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45993.793383796299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45993.793383796299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45993.793383796299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45993.793383796299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45993.793383796299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45993.793383796299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45993.793383796299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45993.793383796299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45993.793383796299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45993.793383796299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45993.793383796299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45993.793383796299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45993.793383796299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45993.793383796299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45993.793383796299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45993.793383796299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45993.793383796299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45993.793383796299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45993.793383796299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45993.793383796299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45993.793383796299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45993.793383796299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45993.793383796299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45993.793383796299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45993.793383796299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45993.793383796299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45993.793383796299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45993.793383796299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45993.793383796299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45993.793383796299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45993.793383796299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45993.793383796299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45993.793383796299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45993.793383796299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45993.793383796299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45993.793383796299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45993.793383796299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45993.793383796299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45993.793383796299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45993.793383796299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45993.793383796299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45993.793383796299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45993.793383796299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45993.793383796299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45993.793383796299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45993.793383796299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45993.793383796299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45993.793383796299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45993.793383796299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45993.793383796299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45993.793383796299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45993.793383796299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45993.793383796299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45993.793383796299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45993.793383796299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45993.793383796299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45993.793383796299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45993.793383796299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45993.793383796299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45993.793383796299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45993.793383796299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45993.793383796299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45993.793383796299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45993.793383796299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45993.793383796299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45993.793383796299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45993.793383796299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45993.793383796299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45993.793383796299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45993.793383796299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45993.793383796299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45993.793383796299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45993.793383796299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45993.793383796299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45993.793383796299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45993.793383796299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45993.793383796299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45993.793383796299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45993.793383796299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45993.793383796299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45993.793383796299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45993.793383796299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45993.793383796299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45993.793383796299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45993.793383796299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45993.793383796299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45993.793383796299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101.96132361111086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67.604506481482531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45.132272685186763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12.420085185185599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4.2411574075231329E-2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3.9691666672297288E-2</v>
      </c>
      <c r="H7" s="38">
        <v>45993.747696759259</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45993.793383796299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45993.793383796299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45993.793383796299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45993.793383796299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45993.793383796299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45993.793383796299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45993.793383796299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45993.793383796299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45993.793383796299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45993.793383796299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45993.793383796299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45993.793383796299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45993.793383796299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45993.793383796299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45993.793383796299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45993.793383796299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45993.793383796299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45993.793383796299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45993.793383796299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45993.793383796299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45993.793383796299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45993.793383796299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45993.793383796299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45993.793383796299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45993.793383796299</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45993.793383796299</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31005</v>
      </c>
      <c r="E2" s="142" t="s">
        <v>39106</v>
      </c>
      <c r="F2" s="121">
        <v>45993.631064814814</v>
      </c>
      <c r="G2" s="72">
        <f ca="1">IFERROR(NOW()-F2,"-")</f>
        <v>0.16231898148544133</v>
      </c>
      <c r="H2" s="121">
        <v>45993.631064814814</v>
      </c>
      <c r="I2" s="119" t="str">
        <f>IFERROR(VLOOKUP(D2,DB!A:F,6,0),"")</f>
        <v>SCECO+STB</v>
      </c>
      <c r="J2" s="119" t="str">
        <f>IFERROR(VLOOKUP(D2,DB!A:G,7,0),"")</f>
        <v>Good</v>
      </c>
      <c r="K2" s="122" t="s">
        <v>39214</v>
      </c>
      <c r="L2" s="137" t="str">
        <f>IFERROR(VLOOKUP(D2,DB!A:I,9,0),"")</f>
        <v>Latis</v>
      </c>
    </row>
    <row r="3" spans="1:16382" ht="31.5" customHeight="1">
      <c r="A3" s="118"/>
      <c r="B3" s="119" t="str">
        <f>IFERROR(VLOOKUP(D3,DB!A:K,11,0),"")</f>
        <v/>
      </c>
      <c r="C3" s="120"/>
      <c r="D3" s="119"/>
      <c r="E3" s="142"/>
      <c r="F3" s="121"/>
      <c r="G3" s="72">
        <f ca="1">IFERROR(NOW()-F3,"-")</f>
        <v>45993.793383796299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45993.793383796299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45993.793383796299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45993.793383796299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45993.793383796299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45993.793383796299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45993.793383796299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45993.793383796299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45993.793383796299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45993.793383796299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45993.793383796299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45993.793383796299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45993.793383796299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45993.793383796299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45993.793383796299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45993.793383796299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45993.793383796299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45993.793383796299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45993.793383796299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45993.793383796299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45993.793383796299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45993.793383796299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45993.793383796299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45993.793383796299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45993.793383796299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45993.793383796299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45993.793383796299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45993.793383796299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45993.793383796299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45993.793383796299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45993.793383796299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45993.793383796299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45993.793383796299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45993.793383796299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45993.793383796299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45993.793383796299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45993.793383796299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45993.793383796299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45993.793383796299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45993.793383796299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45993.793383796299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45993.793383796299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45993.793383796299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45993.793383796299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45993.793383796299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45993.793383796299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45993.793383796299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45993.793383796299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45993.793383796299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45993.793383796299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45993.793383796299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45993.793383796299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45993.793383796299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45993.793383796299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45993.793383796299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45993.793383796299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45993.793383796299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45993.793383796299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45993.793383796299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45993.793383796299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45993.793383796299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45993.793383796299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45993.793383796299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45993.793383796299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45993.793383796299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45993.793383796299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45993.793383796299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45993.793383796299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45993.793383796299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45993.793383796299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45993.793383796299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45993.793383796299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45993.793383796299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45993.793383796299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45993.793383796299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45993.793383796299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45993.793383796299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45993.793383796299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45993.793383796299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45993.793383796299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45993.793383796299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45993.793383796299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45993.793383796299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45993.793383796299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45993.793383796299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45993.793383796299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45993.793383796299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45993.793383796299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45993.793383796299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45993.793383796299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45993.793383796299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45993.793383796299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45993.793383796299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45993.793383796299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45993.793383796299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45993.793383796299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45993.793383796299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45993.793383796299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45993.793383796299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45993.793383796299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45993.793383796299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45993.793383796299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45993.793383796299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45993.793383796299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45993.793383796299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45993.793383796299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45993.793383796299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45993.793383796299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45993.793383796299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45993.793383796299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45993.793383796299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45993.793383796299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45993.793383796299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45993.793383796299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45993.793383796299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45993.793383796299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45993.793383796299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45993.793383796299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45993.793383796299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45993.793383796299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45993.793383796299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45993.793383796299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45993.793383796299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45993.793383796299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45993.793383796299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45993.793383796299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45993.793383796299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45993.793383796299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45993.793383796299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45993.793383796299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45993.793383796299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45993.793383796299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45993.793383796299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45993.793383796299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45993.793383796299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45993.793383796299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45993.793383796299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45993.793383796299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45993.793383796299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45993.793383796299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45993.793383796299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45993.793383796299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45993.793383796299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45993.793383796299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45993.793383796299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45993.793383796299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45993.793383796299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45993.793383796299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45993.793383796299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45993.793383796299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45993.793383796299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45993.793383796299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45993.793383796299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45993.793383796299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45993.793383796299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45993.793383796299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45993.793383796299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45993.793383796299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45993.793383796299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45993.793383796299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45993.793383796299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45993.793383796299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45993.793383796299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45993.793383796299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45993.793383796299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45993.793383796299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45993.793383796299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45993.793383796299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45993.793383796299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45993.793383796299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45993.793383796299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45993.793383796299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45993.793383796299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45993.793383796299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45993.793383796299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45993.793383796299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45993.793383796299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45993.793383796299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45993.793383796299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45993.793383796299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45993.793383796299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45993.793383796299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45993.793383796299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45993.793383796299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45993.793383796299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45993.793383796299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45993.793383796299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45993.793383796299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45993.793383796299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45993.793383796299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45993.793383796299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45993.793383796299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45993.793383796299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45993.793383796299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45993.793383796299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45993.793383796299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45993.793383796299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45993.793383796299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45993.793383796299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45993.793383796299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45993.793383796299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45993.793383796299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45993.793383796299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45993.793383796299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45993.793383796299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45993.793383796299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45993.793383796299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45993.793383796299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45993.793383796299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45993.793383796299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45993.793383796299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45993.793383796299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45993.793383796299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45993.793383796299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45993.793383796299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45993.793383796299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45993.793383796299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45993.793383796299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45993.793383796299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45993.793383796299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45993.793383796299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45993.793383796299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45993.793383796299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45993.793383796299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45993.793383796299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45993.793383796299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45993.793383796299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45993.793383796299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45993.793383796299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45993.793383796299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45993.793383796299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45993.793383796299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45993.793383796299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45993.793383796299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45993.793383796299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45993.793383796299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45993.793383796299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45993.793383796299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45993.793383796299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45993.793383796299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45993.793383796299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45993.793383796299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45993.793383796299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45993.793383796299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45993.793383796299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45993.793383796299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45993.793383796299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45993.793383796299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45993.793383796299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45993.793383796299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45993.793383796299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45993.793383796299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45993.793383796299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45993.793383796299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45993.793383796299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45993.793383796299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45993.793383796299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45993.793383796299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45993.793383796299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45993.793383796299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45993.793383796299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45993.793383796299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45993.793383796299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45993.793383796299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45993.793383796299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45993.793383796299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45993.793383796299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45993.793383796299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45993.793383796299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45993.793383796299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45993.793383796299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45993.793383796299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45993.793383796299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45993.793383796299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45993.793383796299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45993.793383796299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45993.793383796299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45993.793383796299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45993.793383796299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45993.793383796299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45993.793383796299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45993.793383796299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45993.793383796299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45993.793383796299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45993.793383796299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45993.793383796299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45993.793383796299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45993.793383796299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45993.793383796299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45993.793383796299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45993.793383796299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45993.793383796299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45993.793383796299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45993.793383796299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45993.793383796299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45993.793383796299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45993.793383796299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45993.793383796299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45993.793383796299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45993.793383796299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45993.793383796299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45993.793383796299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45993.793383796299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45993.793383796299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45993.793383796299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45993.793383796299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45993.793383796299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45993.793383796299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45993.793383796299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45993.793383796299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45993.793383796299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45993.793383796299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45993.793383796299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45993.793383796299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45993.793383796299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45993.793383796299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45993.793383796299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45993.793383796299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45993.793383796299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45993.793383796299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45993.793383796299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45993.793383796299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45993.793383796299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45993.793383796299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45993.793383796299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45993.793383796299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45993.793383796299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45993.793383796299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45993.793383796299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45993.793383796299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45993.793383796299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45993.793383796299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45993.793383796299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45993.793383796299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45993.793383796299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45993.793383796299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45993.793383796299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45993.793383796299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45993.793383796299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45993.793383796299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45993.793383796299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45993.793383796299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45993.793383796299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45993.793383796299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45993.793383796299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45993.793383796299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45993.793383796299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45993.793383796299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45993.793383796299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45993.793383796299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45993.793383796299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45993.793383796299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45993.793383796299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45993.793383796299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45993.793383796299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45993.793383796299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45993.793383796299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45993.793383796299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45993.793383796299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45993.793383796299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45993.793383796299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45993.793383796299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45993.793383796299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45993.793383796299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45993.793383796299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45993.793383796299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45993.793383796299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45993.793383796299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45993.793383796299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45993.793383796299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45993.793383796299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45993.793383796299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45993.793383796299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45993.793383796299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45993.793383796299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45993.793383796299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45993.793383796299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45993.793383796299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45993.793383796299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45993.793383796299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45993.793383796299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45993.793383796299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45993.793383796299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45993.793383796299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45993.793383796299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45993.793383796299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45993.793383796299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45993.793383796299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45993.793383796299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45993.793383796299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45993.793383796299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45993.793383796299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45993.793383796299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45993.793383796299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45993.793383796299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45993.793383796299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45993.793383796299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45993.793383796299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45993.793383796299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45993.793383796299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45993.793383796299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45993.793383796299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45993.793383796299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45993.793383796299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45993.793383796299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45993.793383796299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45993.793383796299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45993.793383796299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45993.793383796299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45993.793383796299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45993.793383796299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45993.793383796299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45993.793383796299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45993.793383796299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45993.793383796299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45993.793383796299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45993.793383796299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45993.793383796299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45993.793383796299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45993.793383796299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45993.793383796299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45993.793383796299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45993.793383796299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45993.793383796299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45993.793383796299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45993.793383796299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45993.793383796299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45993.793383796299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45993.793383796299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45993.793383796299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45993.793383796299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45993.793383796299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45993.793383796299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45993.793383796299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45993.793383796299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45993.793383796299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45993.793383796299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45993.793383796299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45993.793383796299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45993.793383796299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45993.793383796299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45993.793383796299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45993.793383796299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45993.793383796299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45993.793383796299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45993.793383796299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45993.793383796299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45993.793383796299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45993.793383796299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45993.793383796299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45993.793383796299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45993.793383796299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45993.793383796299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45993.793383796299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45993.793383796299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45993.793383796299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45993.793383796299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